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1D4701\disk1\会計引き継ぎ\納税\"/>
    </mc:Choice>
  </mc:AlternateContent>
  <bookViews>
    <workbookView xWindow="0" yWindow="0" windowWidth="15360" windowHeight="7908"/>
  </bookViews>
  <sheets>
    <sheet name="新様式（謝礼金+交通費）" sheetId="4" r:id="rId1"/>
    <sheet name="新様式 (人件費)" sheetId="5" r:id="rId2"/>
    <sheet name="領収書" sheetId="6" r:id="rId3"/>
    <sheet name="振込依頼書" sheetId="7" r:id="rId4"/>
    <sheet name="領収書 記載方法" sheetId="8" r:id="rId5"/>
  </sheets>
  <definedNames>
    <definedName name="_xlnm.Print_Area" localSheetId="3">振込依頼書!$A$1:$AL$40</definedName>
    <definedName name="_xlnm.Print_Area" localSheetId="1">'新様式 (人件費)'!$A$1:$J$45</definedName>
    <definedName name="_xlnm.Print_Area" localSheetId="0">'新様式（謝礼金+交通費）'!$A$1:$I$46</definedName>
    <definedName name="_xlnm.Print_Area" localSheetId="2">領収書!$A$1:$AJ$41</definedName>
    <definedName name="_xlnm.Print_Area" localSheetId="4">'領収書 記載方法'!$A$1:$AJ$41</definedName>
  </definedNames>
  <calcPr calcId="152511"/>
</workbook>
</file>

<file path=xl/calcChain.xml><?xml version="1.0" encoding="utf-8"?>
<calcChain xmlns="http://schemas.openxmlformats.org/spreadsheetml/2006/main">
  <c r="T41" i="8" l="1"/>
  <c r="B41" i="8"/>
  <c r="U31" i="8"/>
  <c r="C31" i="8"/>
  <c r="AE30" i="8"/>
  <c r="U30" i="8"/>
  <c r="M30" i="8"/>
  <c r="C30" i="8"/>
  <c r="U29" i="8"/>
  <c r="M29" i="8"/>
  <c r="C29" i="8"/>
  <c r="E26" i="8"/>
  <c r="T24" i="8"/>
  <c r="B24" i="8"/>
  <c r="T23" i="8"/>
  <c r="B23" i="8"/>
  <c r="AH21" i="8"/>
  <c r="P21" i="8"/>
  <c r="M11" i="8"/>
  <c r="M12" i="8" s="1"/>
  <c r="AE9" i="8"/>
  <c r="AE29" i="8" s="1"/>
  <c r="E6" i="8"/>
  <c r="U40" i="7"/>
  <c r="B40" i="7"/>
  <c r="V30" i="7"/>
  <c r="C30" i="7"/>
  <c r="AG29" i="7"/>
  <c r="V29" i="7"/>
  <c r="N29" i="7"/>
  <c r="C29" i="7"/>
  <c r="V28" i="7"/>
  <c r="N28" i="7"/>
  <c r="C28" i="7"/>
  <c r="U23" i="7"/>
  <c r="B23" i="7"/>
  <c r="U22" i="7"/>
  <c r="B22" i="7"/>
  <c r="AJ20" i="7"/>
  <c r="Q20" i="7"/>
  <c r="N11" i="7"/>
  <c r="N10" i="7"/>
  <c r="N30" i="7" s="1"/>
  <c r="AG8" i="7"/>
  <c r="AG10" i="7" s="1"/>
  <c r="AG30" i="7" s="1"/>
  <c r="Y5" i="7"/>
  <c r="Y25" i="7" s="1"/>
  <c r="F5" i="7"/>
  <c r="F25" i="7" s="1"/>
  <c r="T41" i="6"/>
  <c r="B41" i="6"/>
  <c r="U31" i="6"/>
  <c r="C31" i="6"/>
  <c r="AE30" i="6"/>
  <c r="U30" i="6"/>
  <c r="M30" i="6"/>
  <c r="C30" i="6"/>
  <c r="U29" i="6"/>
  <c r="M29" i="6"/>
  <c r="C29" i="6"/>
  <c r="T24" i="6"/>
  <c r="B24" i="6"/>
  <c r="T23" i="6"/>
  <c r="B23" i="6"/>
  <c r="AH21" i="6"/>
  <c r="P21" i="6"/>
  <c r="M12" i="6"/>
  <c r="M11" i="6"/>
  <c r="M31" i="6" s="1"/>
  <c r="AE9" i="6"/>
  <c r="AE29" i="6" s="1"/>
  <c r="W6" i="6"/>
  <c r="W26" i="6" s="1"/>
  <c r="E6" i="6"/>
  <c r="E26" i="6" s="1"/>
  <c r="N31" i="7" l="1"/>
  <c r="M32" i="6"/>
  <c r="AE11" i="6"/>
  <c r="AE31" i="6" s="1"/>
  <c r="AE32" i="6" s="1"/>
  <c r="AG28" i="7"/>
  <c r="AG31" i="7" s="1"/>
  <c r="AE11" i="8"/>
  <c r="AE31" i="8" s="1"/>
  <c r="AE32" i="8" s="1"/>
  <c r="M31" i="8"/>
  <c r="M32" i="8" s="1"/>
  <c r="AG11" i="7"/>
  <c r="W6" i="8"/>
  <c r="W26" i="8" s="1"/>
  <c r="AE12" i="8"/>
  <c r="H17" i="4"/>
  <c r="H18" i="4"/>
  <c r="H19" i="4"/>
  <c r="H20" i="4"/>
  <c r="H21" i="4"/>
  <c r="H22" i="4"/>
  <c r="H23" i="4"/>
  <c r="H24" i="4"/>
  <c r="H25" i="4"/>
  <c r="H26" i="4"/>
  <c r="H27" i="4"/>
  <c r="H16" i="4"/>
  <c r="AE12" i="6" l="1"/>
  <c r="J16" i="5"/>
  <c r="J17" i="5"/>
  <c r="J18" i="5"/>
  <c r="J19" i="5"/>
  <c r="J20" i="5"/>
  <c r="J21" i="5"/>
  <c r="J22" i="5"/>
  <c r="J23" i="5"/>
  <c r="J24" i="5"/>
  <c r="J25" i="5"/>
  <c r="J26" i="5"/>
  <c r="J27" i="5"/>
  <c r="J15" i="5"/>
  <c r="I28" i="5"/>
  <c r="G28" i="5"/>
  <c r="F28" i="5"/>
  <c r="J28" i="5" l="1"/>
  <c r="H28" i="5"/>
  <c r="G28" i="4" l="1"/>
  <c r="F28" i="4"/>
  <c r="G29" i="4" s="1"/>
  <c r="I27" i="4"/>
  <c r="I26" i="4"/>
  <c r="I25" i="4"/>
  <c r="I24" i="4"/>
  <c r="I23" i="4"/>
  <c r="I22" i="4"/>
  <c r="I21" i="4"/>
  <c r="I20" i="4"/>
  <c r="I19" i="4"/>
  <c r="I18" i="4"/>
  <c r="I17" i="4"/>
  <c r="I16" i="4"/>
  <c r="H15" i="4"/>
  <c r="H28" i="4" l="1"/>
  <c r="I15" i="4"/>
  <c r="I28" i="4" s="1"/>
</calcChain>
</file>

<file path=xl/comments1.xml><?xml version="1.0" encoding="utf-8"?>
<comments xmlns="http://schemas.openxmlformats.org/spreadsheetml/2006/main">
  <authors>
    <author>山岸 彩子</author>
  </authors>
  <commentList>
    <comment ref="M11" authorId="0" shapeId="0">
      <text>
        <r>
          <rPr>
            <sz val="9"/>
            <color indexed="81"/>
            <rFont val="ＭＳ Ｐゴシック"/>
            <family val="3"/>
            <charset val="128"/>
          </rPr>
          <t>源泉税は、合計額から自動計算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支払相手により、交通費が異なる場合があるので、記載する</t>
        </r>
      </text>
    </comment>
  </commentList>
</comments>
</file>

<file path=xl/sharedStrings.xml><?xml version="1.0" encoding="utf-8"?>
<sst xmlns="http://schemas.openxmlformats.org/spreadsheetml/2006/main" count="302" uniqueCount="96">
  <si>
    <t>支払報酬報告　兼　源泉所得税納付依頼書</t>
    <rPh sb="0" eb="2">
      <t>シハライ</t>
    </rPh>
    <rPh sb="2" eb="4">
      <t>ホウシュウ</t>
    </rPh>
    <rPh sb="4" eb="6">
      <t>ホウコク</t>
    </rPh>
    <rPh sb="7" eb="8">
      <t>ケン</t>
    </rPh>
    <rPh sb="9" eb="11">
      <t>ゲンセン</t>
    </rPh>
    <rPh sb="11" eb="14">
      <t>ショトクゼイ</t>
    </rPh>
    <rPh sb="14" eb="16">
      <t>ノウフ</t>
    </rPh>
    <rPh sb="16" eb="19">
      <t>イライショ</t>
    </rPh>
    <phoneticPr fontId="3"/>
  </si>
  <si>
    <t>発生事由</t>
    <rPh sb="0" eb="2">
      <t>ハッセイ</t>
    </rPh>
    <rPh sb="2" eb="4">
      <t>ジユウ</t>
    </rPh>
    <phoneticPr fontId="3"/>
  </si>
  <si>
    <t>謝礼金</t>
    <rPh sb="0" eb="3">
      <t>シャレイキン</t>
    </rPh>
    <phoneticPr fontId="3"/>
  </si>
  <si>
    <t>交通費</t>
    <rPh sb="0" eb="3">
      <t>コウツウヒ</t>
    </rPh>
    <phoneticPr fontId="3"/>
  </si>
  <si>
    <t>源泉所得税</t>
    <rPh sb="0" eb="2">
      <t>ゲンセン</t>
    </rPh>
    <rPh sb="2" eb="5">
      <t>ショトクゼイ</t>
    </rPh>
    <phoneticPr fontId="3"/>
  </si>
  <si>
    <t>差引支給額</t>
    <rPh sb="0" eb="2">
      <t>サシヒキ</t>
    </rPh>
    <rPh sb="2" eb="5">
      <t>シキュウガク</t>
    </rPh>
    <phoneticPr fontId="3"/>
  </si>
  <si>
    <t>　　◇月末で締め、当月分を翌月5日までにFAXまたはメールでお送りください。</t>
    <rPh sb="3" eb="5">
      <t>ゲツマツ</t>
    </rPh>
    <rPh sb="6" eb="7">
      <t>シ</t>
    </rPh>
    <rPh sb="9" eb="11">
      <t>トウゲツ</t>
    </rPh>
    <rPh sb="11" eb="12">
      <t>ブン</t>
    </rPh>
    <rPh sb="13" eb="15">
      <t>ヨクゲツ</t>
    </rPh>
    <rPh sb="16" eb="17">
      <t>ニチ</t>
    </rPh>
    <rPh sb="31" eb="32">
      <t>オク</t>
    </rPh>
    <phoneticPr fontId="3"/>
  </si>
  <si>
    <t>　　◇源泉所得税は、本部で立替納付しますので、以下の処理を行ってください。</t>
    <rPh sb="3" eb="5">
      <t>ゲンセン</t>
    </rPh>
    <rPh sb="5" eb="8">
      <t>ショトクゼイ</t>
    </rPh>
    <rPh sb="10" eb="12">
      <t>ホンブ</t>
    </rPh>
    <rPh sb="13" eb="15">
      <t>タテカエ</t>
    </rPh>
    <rPh sb="15" eb="17">
      <t>ノウフ</t>
    </rPh>
    <rPh sb="23" eb="25">
      <t>イカ</t>
    </rPh>
    <rPh sb="26" eb="28">
      <t>ショリ</t>
    </rPh>
    <rPh sb="29" eb="30">
      <t>オコナ</t>
    </rPh>
    <phoneticPr fontId="3"/>
  </si>
  <si>
    <t>　　　　支払時：</t>
    <rPh sb="4" eb="6">
      <t>シハライ</t>
    </rPh>
    <rPh sb="6" eb="7">
      <t>ジ</t>
    </rPh>
    <phoneticPr fontId="3"/>
  </si>
  <si>
    <r>
      <t>報酬　22,2</t>
    </r>
    <r>
      <rPr>
        <sz val="11"/>
        <color theme="1"/>
        <rFont val="ＭＳ Ｐゴシック"/>
        <family val="2"/>
        <charset val="128"/>
        <scheme val="minor"/>
      </rPr>
      <t>74</t>
    </r>
    <r>
      <rPr>
        <sz val="11"/>
        <color theme="1"/>
        <rFont val="ＭＳ Ｐゴシック"/>
        <family val="2"/>
        <charset val="128"/>
        <scheme val="minor"/>
      </rPr>
      <t>円　／　現金　　　　　22,2</t>
    </r>
    <r>
      <rPr>
        <sz val="11"/>
        <color theme="1"/>
        <rFont val="ＭＳ Ｐゴシック"/>
        <family val="2"/>
        <charset val="128"/>
        <scheme val="minor"/>
      </rPr>
      <t>74</t>
    </r>
    <r>
      <rPr>
        <sz val="11"/>
        <color theme="1"/>
        <rFont val="ＭＳ Ｐゴシック"/>
        <family val="2"/>
        <charset val="128"/>
        <scheme val="minor"/>
      </rPr>
      <t>円</t>
    </r>
    <rPh sb="0" eb="2">
      <t>ホウシュウ</t>
    </rPh>
    <rPh sb="9" eb="10">
      <t>エン</t>
    </rPh>
    <rPh sb="13" eb="15">
      <t>ゲンキン</t>
    </rPh>
    <rPh sb="26" eb="27">
      <t>エン</t>
    </rPh>
    <phoneticPr fontId="3"/>
  </si>
  <si>
    <r>
      <t>現金　　2,2</t>
    </r>
    <r>
      <rPr>
        <sz val="11"/>
        <color theme="1"/>
        <rFont val="ＭＳ Ｐゴシック"/>
        <family val="2"/>
        <charset val="128"/>
        <scheme val="minor"/>
      </rPr>
      <t>74</t>
    </r>
    <r>
      <rPr>
        <sz val="11"/>
        <color theme="1"/>
        <rFont val="ＭＳ Ｐゴシック"/>
        <family val="2"/>
        <charset val="128"/>
        <scheme val="minor"/>
      </rPr>
      <t>円　／　本部未払金　2,2</t>
    </r>
    <r>
      <rPr>
        <sz val="11"/>
        <color theme="1"/>
        <rFont val="ＭＳ Ｐゴシック"/>
        <family val="2"/>
        <charset val="128"/>
        <scheme val="minor"/>
      </rPr>
      <t>74</t>
    </r>
    <r>
      <rPr>
        <sz val="11"/>
        <color theme="1"/>
        <rFont val="ＭＳ Ｐゴシック"/>
        <family val="2"/>
        <charset val="128"/>
        <scheme val="minor"/>
      </rPr>
      <t>円</t>
    </r>
    <rPh sb="0" eb="2">
      <t>ゲンキン</t>
    </rPh>
    <rPh sb="9" eb="10">
      <t>エン</t>
    </rPh>
    <rPh sb="13" eb="15">
      <t>ホンブ</t>
    </rPh>
    <rPh sb="15" eb="18">
      <t>ミハライキン</t>
    </rPh>
    <rPh sb="24" eb="25">
      <t>エン</t>
    </rPh>
    <phoneticPr fontId="3"/>
  </si>
  <si>
    <t>　　◇立替納付分は、決算後に１年分をまとめて精算します。</t>
    <rPh sb="3" eb="5">
      <t>タテカエ</t>
    </rPh>
    <rPh sb="5" eb="7">
      <t>ノウフ</t>
    </rPh>
    <rPh sb="7" eb="8">
      <t>ブン</t>
    </rPh>
    <rPh sb="10" eb="12">
      <t>ケッサン</t>
    </rPh>
    <rPh sb="12" eb="13">
      <t>ゴ</t>
    </rPh>
    <rPh sb="15" eb="17">
      <t>ネンブン</t>
    </rPh>
    <rPh sb="22" eb="24">
      <t>セイサン</t>
    </rPh>
    <phoneticPr fontId="3"/>
  </si>
  <si>
    <t>　　　　精算時：</t>
    <rPh sb="4" eb="6">
      <t>セイサン</t>
    </rPh>
    <rPh sb="6" eb="7">
      <t>ジ</t>
    </rPh>
    <phoneticPr fontId="3"/>
  </si>
  <si>
    <t>本部未払金　ｘｘｘ円　／　現金　　xxx円</t>
    <rPh sb="0" eb="2">
      <t>ホンブ</t>
    </rPh>
    <rPh sb="2" eb="5">
      <t>ミハライキン</t>
    </rPh>
    <rPh sb="9" eb="10">
      <t>エン</t>
    </rPh>
    <rPh sb="13" eb="15">
      <t>ゲンキン</t>
    </rPh>
    <rPh sb="20" eb="21">
      <t>エン</t>
    </rPh>
    <phoneticPr fontId="3"/>
  </si>
  <si>
    <t>TEL　</t>
    <phoneticPr fontId="3"/>
  </si>
  <si>
    <t>03-3234-4213</t>
  </si>
  <si>
    <t>e-mail　</t>
    <phoneticPr fontId="3"/>
  </si>
  <si>
    <t>※外国人でも居住者は日本人と同じ税率になります</t>
    <rPh sb="1" eb="3">
      <t>ガイコク</t>
    </rPh>
    <rPh sb="3" eb="4">
      <t>ジン</t>
    </rPh>
    <rPh sb="6" eb="9">
      <t>キョジュウシャ</t>
    </rPh>
    <rPh sb="10" eb="13">
      <t>ニホンジン</t>
    </rPh>
    <rPh sb="14" eb="15">
      <t>オナ</t>
    </rPh>
    <rPh sb="16" eb="18">
      <t>ゼイリツ</t>
    </rPh>
    <phoneticPr fontId="2"/>
  </si>
  <si>
    <t>第××講演会</t>
    <rPh sb="0" eb="1">
      <t>ダイ</t>
    </rPh>
    <rPh sb="3" eb="6">
      <t>コウエンカイ</t>
    </rPh>
    <phoneticPr fontId="3"/>
  </si>
  <si>
    <t>××研究懇談会</t>
    <rPh sb="2" eb="4">
      <t>ケンキュウ</t>
    </rPh>
    <rPh sb="4" eb="7">
      <t>コンダンカイ</t>
    </rPh>
    <phoneticPr fontId="3"/>
  </si>
  <si>
    <t>　　不明な点等は、本部経理担当　までご連絡ください。</t>
    <rPh sb="2" eb="4">
      <t>フメイ</t>
    </rPh>
    <rPh sb="5" eb="6">
      <t>テン</t>
    </rPh>
    <rPh sb="6" eb="7">
      <t>トウ</t>
    </rPh>
    <rPh sb="9" eb="11">
      <t>ホンブ</t>
    </rPh>
    <rPh sb="11" eb="13">
      <t>ケイリ</t>
    </rPh>
    <rPh sb="13" eb="15">
      <t>タントウ</t>
    </rPh>
    <rPh sb="19" eb="21">
      <t>レンラク</t>
    </rPh>
    <phoneticPr fontId="3"/>
  </si>
  <si>
    <t>accounting＠electrochem.jp</t>
  </si>
  <si>
    <t>謝礼金＋交通費（源泉対象）</t>
    <rPh sb="0" eb="3">
      <t>シャレイキン</t>
    </rPh>
    <rPh sb="4" eb="7">
      <t>コウツウヒ</t>
    </rPh>
    <rPh sb="8" eb="10">
      <t>ゲンセン</t>
    </rPh>
    <rPh sb="10" eb="12">
      <t>タイショウ</t>
    </rPh>
    <phoneticPr fontId="2"/>
  </si>
  <si>
    <t>■支部・専門委員会</t>
    <rPh sb="1" eb="3">
      <t>シブ</t>
    </rPh>
    <rPh sb="4" eb="6">
      <t>センモン</t>
    </rPh>
    <rPh sb="6" eb="9">
      <t>イインカイ</t>
    </rPh>
    <phoneticPr fontId="2"/>
  </si>
  <si>
    <t>　研究技術懇談会名</t>
    <rPh sb="1" eb="3">
      <t>ケンキュウ</t>
    </rPh>
    <rPh sb="3" eb="5">
      <t>ギジュツ</t>
    </rPh>
    <rPh sb="5" eb="7">
      <t>コンダン</t>
    </rPh>
    <rPh sb="7" eb="8">
      <t>カイ</t>
    </rPh>
    <rPh sb="8" eb="9">
      <t>メイ</t>
    </rPh>
    <phoneticPr fontId="3"/>
  </si>
  <si>
    <t>〇月分アルバイト代</t>
    <rPh sb="1" eb="2">
      <t>ガツ</t>
    </rPh>
    <rPh sb="2" eb="3">
      <t>ブン</t>
    </rPh>
    <rPh sb="8" eb="9">
      <t>ダイ</t>
    </rPh>
    <phoneticPr fontId="3"/>
  </si>
  <si>
    <t>総額</t>
    <rPh sb="0" eb="2">
      <t>ソウガク</t>
    </rPh>
    <phoneticPr fontId="3"/>
  </si>
  <si>
    <t>甲</t>
    <rPh sb="0" eb="1">
      <t>コウ</t>
    </rPh>
    <phoneticPr fontId="3"/>
  </si>
  <si>
    <t>乙</t>
    <rPh sb="0" eb="1">
      <t>オツ</t>
    </rPh>
    <phoneticPr fontId="3"/>
  </si>
  <si>
    <t>丙</t>
    <rPh sb="0" eb="1">
      <t>ヘイ</t>
    </rPh>
    <phoneticPr fontId="2"/>
  </si>
  <si>
    <t>源泉所得税</t>
    <rPh sb="0" eb="5">
      <t>ゲンセンショトクゼイ</t>
    </rPh>
    <phoneticPr fontId="2"/>
  </si>
  <si>
    <r>
      <t>　　◇</t>
    </r>
    <r>
      <rPr>
        <sz val="11"/>
        <color theme="1"/>
        <rFont val="ＭＳ Ｐゴシック"/>
        <family val="2"/>
        <charset val="128"/>
        <scheme val="minor"/>
      </rPr>
      <t>1円未満は切捨てです。</t>
    </r>
    <phoneticPr fontId="3"/>
  </si>
  <si>
    <t>支払明細書</t>
    <rPh sb="0" eb="2">
      <t>シハライ</t>
    </rPh>
    <rPh sb="2" eb="5">
      <t>メイサイショ</t>
    </rPh>
    <phoneticPr fontId="3"/>
  </si>
  <si>
    <t>No.</t>
    <phoneticPr fontId="3"/>
  </si>
  <si>
    <t>下記金額をお支払申し上げます。</t>
    <rPh sb="0" eb="2">
      <t>カキ</t>
    </rPh>
    <rPh sb="2" eb="4">
      <t>キンガク</t>
    </rPh>
    <rPh sb="6" eb="8">
      <t>シハライ</t>
    </rPh>
    <rPh sb="8" eb="9">
      <t>モウ</t>
    </rPh>
    <rPh sb="10" eb="11">
      <t>ア</t>
    </rPh>
    <phoneticPr fontId="2"/>
  </si>
  <si>
    <t>￥</t>
  </si>
  <si>
    <t>円也</t>
  </si>
  <si>
    <t>但　</t>
    <rPh sb="0" eb="1">
      <t>タダ</t>
    </rPh>
    <phoneticPr fontId="3"/>
  </si>
  <si>
    <t>平成28年5月10日実施</t>
    <rPh sb="0" eb="2">
      <t>ヘイセイ</t>
    </rPh>
    <rPh sb="4" eb="5">
      <t>ネン</t>
    </rPh>
    <rPh sb="6" eb="7">
      <t>ガツ</t>
    </rPh>
    <rPh sb="9" eb="10">
      <t>ニチ</t>
    </rPh>
    <rPh sb="10" eb="12">
      <t>ジッシ</t>
    </rPh>
    <phoneticPr fontId="3"/>
  </si>
  <si>
    <t>講演謝礼</t>
    <rPh sb="0" eb="2">
      <t>コウエン</t>
    </rPh>
    <rPh sb="2" eb="4">
      <t>シャレイ</t>
    </rPh>
    <phoneticPr fontId="3"/>
  </si>
  <si>
    <t>円</t>
    <rPh sb="0" eb="1">
      <t>エン</t>
    </rPh>
    <phoneticPr fontId="2"/>
  </si>
  <si>
    <t>電気化学会セミナー</t>
    <rPh sb="0" eb="2">
      <t>デンキ</t>
    </rPh>
    <rPh sb="2" eb="4">
      <t>カガク</t>
    </rPh>
    <rPh sb="4" eb="5">
      <t>カイ</t>
    </rPh>
    <phoneticPr fontId="3"/>
  </si>
  <si>
    <t>基調講演</t>
    <rPh sb="0" eb="2">
      <t>キチョウ</t>
    </rPh>
    <rPh sb="2" eb="4">
      <t>コウエン</t>
    </rPh>
    <phoneticPr fontId="3"/>
  </si>
  <si>
    <t>△源泉所得税</t>
    <rPh sb="1" eb="3">
      <t>ゲンセン</t>
    </rPh>
    <rPh sb="3" eb="6">
      <t>ショトクゼイ</t>
    </rPh>
    <phoneticPr fontId="3"/>
  </si>
  <si>
    <t>お渡し額</t>
    <rPh sb="1" eb="2">
      <t>ワタ</t>
    </rPh>
    <rPh sb="3" eb="4">
      <t>ガク</t>
    </rPh>
    <phoneticPr fontId="2"/>
  </si>
  <si>
    <t>公益社団法人　電気化学会</t>
    <rPh sb="0" eb="2">
      <t>コウエキ</t>
    </rPh>
    <rPh sb="2" eb="4">
      <t>シャダン</t>
    </rPh>
    <rPh sb="4" eb="6">
      <t>ホウジン</t>
    </rPh>
    <rPh sb="7" eb="9">
      <t>デンキ</t>
    </rPh>
    <rPh sb="9" eb="11">
      <t>カガク</t>
    </rPh>
    <rPh sb="11" eb="12">
      <t>カイ</t>
    </rPh>
    <phoneticPr fontId="2"/>
  </si>
  <si>
    <t>関西支部</t>
    <rPh sb="0" eb="2">
      <t>カンサイ</t>
    </rPh>
    <rPh sb="2" eb="4">
      <t>シブ</t>
    </rPh>
    <phoneticPr fontId="3"/>
  </si>
  <si>
    <t>ｸﾛﾓｼﾞｪﾆｯｸ研究技術懇談会</t>
    <rPh sb="9" eb="11">
      <t>ケンキュウ</t>
    </rPh>
    <rPh sb="11" eb="13">
      <t>ギジュツ</t>
    </rPh>
    <rPh sb="13" eb="16">
      <t>コンダンカイ</t>
    </rPh>
    <phoneticPr fontId="3"/>
  </si>
  <si>
    <t>佐藤一郎</t>
    <rPh sb="0" eb="2">
      <t>サトウ</t>
    </rPh>
    <rPh sb="2" eb="4">
      <t>イチロウ</t>
    </rPh>
    <phoneticPr fontId="3"/>
  </si>
  <si>
    <t>先生</t>
    <rPh sb="0" eb="2">
      <t>センセイ</t>
    </rPh>
    <phoneticPr fontId="3"/>
  </si>
  <si>
    <t>小笠原純一郎</t>
    <rPh sb="0" eb="3">
      <t>オガサワラ</t>
    </rPh>
    <rPh sb="3" eb="6">
      <t>ジュンイチロウ</t>
    </rPh>
    <phoneticPr fontId="3"/>
  </si>
  <si>
    <t>領 収 証</t>
    <rPh sb="0" eb="1">
      <t>リョウ</t>
    </rPh>
    <rPh sb="2" eb="3">
      <t>オサム</t>
    </rPh>
    <rPh sb="4" eb="5">
      <t>ショウ</t>
    </rPh>
    <phoneticPr fontId="3"/>
  </si>
  <si>
    <t>No.</t>
    <phoneticPr fontId="3"/>
  </si>
  <si>
    <t>殿</t>
    <rPh sb="0" eb="1">
      <t>ドノ</t>
    </rPh>
    <phoneticPr fontId="3"/>
  </si>
  <si>
    <t>円</t>
    <rPh sb="0" eb="1">
      <t>エン</t>
    </rPh>
    <phoneticPr fontId="3"/>
  </si>
  <si>
    <t>上記の金額正に領収いたしました</t>
    <phoneticPr fontId="3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</si>
  <si>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</si>
  <si>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お名前</t>
    <rPh sb="1" eb="3">
      <t>ナマエ</t>
    </rPh>
    <phoneticPr fontId="3"/>
  </si>
  <si>
    <t>〒</t>
    <phoneticPr fontId="3"/>
  </si>
  <si>
    <t>ご住所</t>
    <rPh sb="1" eb="3">
      <t>ジュウショ</t>
    </rPh>
    <phoneticPr fontId="3"/>
  </si>
  <si>
    <t>支払明細書（振込払用）</t>
    <rPh sb="0" eb="2">
      <t>シハライ</t>
    </rPh>
    <rPh sb="2" eb="5">
      <t>メイサイショ</t>
    </rPh>
    <rPh sb="6" eb="8">
      <t>フリコミ</t>
    </rPh>
    <rPh sb="8" eb="9">
      <t>ハラ</t>
    </rPh>
    <rPh sb="9" eb="10">
      <t>ヨウ</t>
    </rPh>
    <phoneticPr fontId="3"/>
  </si>
  <si>
    <t>No.</t>
    <phoneticPr fontId="3"/>
  </si>
  <si>
    <t>No.</t>
    <phoneticPr fontId="3"/>
  </si>
  <si>
    <t>お振込み額</t>
    <rPh sb="1" eb="3">
      <t>フリコ</t>
    </rPh>
    <rPh sb="4" eb="5">
      <t>ガク</t>
    </rPh>
    <phoneticPr fontId="2"/>
  </si>
  <si>
    <t>振込依頼書</t>
    <rPh sb="0" eb="2">
      <t>フリコミ</t>
    </rPh>
    <rPh sb="2" eb="5">
      <t>イライショ</t>
    </rPh>
    <phoneticPr fontId="3"/>
  </si>
  <si>
    <t>平成</t>
    <rPh sb="0" eb="2">
      <t>ヘイセイ</t>
    </rPh>
    <phoneticPr fontId="2"/>
  </si>
  <si>
    <t>年</t>
    <rPh sb="0" eb="1">
      <t>ネン</t>
    </rPh>
    <phoneticPr fontId="2"/>
  </si>
  <si>
    <t>　月</t>
    <rPh sb="1" eb="2">
      <t>ガツ</t>
    </rPh>
    <phoneticPr fontId="2"/>
  </si>
  <si>
    <t>日</t>
    <rPh sb="0" eb="1">
      <t>ニチ</t>
    </rPh>
    <phoneticPr fontId="2"/>
  </si>
  <si>
    <t>上記の金額を、以下の口座に振り込んでください。</t>
    <rPh sb="7" eb="9">
      <t>イカ</t>
    </rPh>
    <rPh sb="10" eb="12">
      <t>コウザ</t>
    </rPh>
    <rPh sb="13" eb="14">
      <t>フ</t>
    </rPh>
    <rPh sb="15" eb="16">
      <t>コ</t>
    </rPh>
    <phoneticPr fontId="3"/>
  </si>
  <si>
    <t>金融機関</t>
    <rPh sb="0" eb="2">
      <t>キンユウ</t>
    </rPh>
    <rPh sb="2" eb="4">
      <t>キカン</t>
    </rPh>
    <phoneticPr fontId="3"/>
  </si>
  <si>
    <t>支店名</t>
    <rPh sb="0" eb="3">
      <t>シテンメイ</t>
    </rPh>
    <phoneticPr fontId="2"/>
  </si>
  <si>
    <t>預金種類</t>
    <rPh sb="0" eb="2">
      <t>ヨキン</t>
    </rPh>
    <rPh sb="2" eb="4">
      <t>シュルイ</t>
    </rPh>
    <phoneticPr fontId="3"/>
  </si>
  <si>
    <t>　普通・当座　</t>
    <rPh sb="1" eb="3">
      <t>フツウ</t>
    </rPh>
    <rPh sb="4" eb="6">
      <t>トウザ</t>
    </rPh>
    <phoneticPr fontId="2"/>
  </si>
  <si>
    <t>番号</t>
    <rPh sb="0" eb="2">
      <t>バンゴウ</t>
    </rPh>
    <phoneticPr fontId="2"/>
  </si>
  <si>
    <t>支払日</t>
    <rPh sb="0" eb="2">
      <t>シハライ</t>
    </rPh>
    <rPh sb="2" eb="3">
      <t>ヒ</t>
    </rPh>
    <phoneticPr fontId="2"/>
  </si>
  <si>
    <t>支払先氏名</t>
    <rPh sb="0" eb="2">
      <t>シハライ</t>
    </rPh>
    <rPh sb="2" eb="3">
      <t>サキ</t>
    </rPh>
    <rPh sb="3" eb="5">
      <t>シメイ</t>
    </rPh>
    <phoneticPr fontId="2"/>
  </si>
  <si>
    <t>支払先住所</t>
    <rPh sb="0" eb="2">
      <t>シハライ</t>
    </rPh>
    <rPh sb="2" eb="3">
      <t>サキ</t>
    </rPh>
    <rPh sb="3" eb="5">
      <t>ジュウショ</t>
    </rPh>
    <phoneticPr fontId="3"/>
  </si>
  <si>
    <t>〇市〇町1-2-3</t>
    <rPh sb="1" eb="2">
      <t>シ</t>
    </rPh>
    <rPh sb="3" eb="4">
      <t>マチ</t>
    </rPh>
    <phoneticPr fontId="2"/>
  </si>
  <si>
    <t>電化太郎</t>
    <phoneticPr fontId="2"/>
  </si>
  <si>
    <r>
      <t>　　◇源泉所得税率は、10</t>
    </r>
    <r>
      <rPr>
        <sz val="11"/>
        <color theme="1"/>
        <rFont val="ＭＳ Ｐゴシック"/>
        <family val="2"/>
        <charset val="128"/>
        <scheme val="minor"/>
      </rPr>
      <t>.21％です。（日本に居住していない方については20.42％）、1円未満切り捨てです。</t>
    </r>
    <rPh sb="3" eb="5">
      <t>ゲンセン</t>
    </rPh>
    <rPh sb="5" eb="8">
      <t>ショトクゼイ</t>
    </rPh>
    <rPh sb="8" eb="9">
      <t>リツ</t>
    </rPh>
    <rPh sb="21" eb="23">
      <t>ニホン</t>
    </rPh>
    <rPh sb="24" eb="26">
      <t>キョジュウ</t>
    </rPh>
    <rPh sb="31" eb="32">
      <t>カタ</t>
    </rPh>
    <rPh sb="46" eb="47">
      <t>エン</t>
    </rPh>
    <rPh sb="47" eb="49">
      <t>ミマン</t>
    </rPh>
    <rPh sb="49" eb="50">
      <t>キ</t>
    </rPh>
    <rPh sb="51" eb="52">
      <t>ス</t>
    </rPh>
    <phoneticPr fontId="3"/>
  </si>
  <si>
    <t>支払日</t>
    <rPh sb="0" eb="2">
      <t>シハライ</t>
    </rPh>
    <rPh sb="2" eb="3">
      <t>ヒ</t>
    </rPh>
    <phoneticPr fontId="3"/>
  </si>
  <si>
    <t>支払先氏名</t>
    <rPh sb="0" eb="2">
      <t>シハライ</t>
    </rPh>
    <rPh sb="2" eb="3">
      <t>サキ</t>
    </rPh>
    <rPh sb="3" eb="5">
      <t>シメイ</t>
    </rPh>
    <phoneticPr fontId="3"/>
  </si>
  <si>
    <t>電化二郎</t>
    <rPh sb="0" eb="2">
      <t>デンカ</t>
    </rPh>
    <rPh sb="2" eb="4">
      <t>ジロウ</t>
    </rPh>
    <phoneticPr fontId="2"/>
  </si>
  <si>
    <t>　　　</t>
    <phoneticPr fontId="3"/>
  </si>
  <si>
    <t>　支払時：</t>
    <phoneticPr fontId="2"/>
  </si>
  <si>
    <t>〇〇支部</t>
    <rPh sb="2" eb="4">
      <t>シブ</t>
    </rPh>
    <phoneticPr fontId="3"/>
  </si>
  <si>
    <t>〇〇</t>
    <phoneticPr fontId="3"/>
  </si>
  <si>
    <t>平成××年×月×日実施</t>
    <rPh sb="0" eb="2">
      <t>ヘイセイ</t>
    </rPh>
    <rPh sb="4" eb="5">
      <t>ネン</t>
    </rPh>
    <rPh sb="6" eb="7">
      <t>ガツ</t>
    </rPh>
    <rPh sb="8" eb="9">
      <t>ニチ</t>
    </rPh>
    <rPh sb="9" eb="11">
      <t>ジッシ</t>
    </rPh>
    <phoneticPr fontId="3"/>
  </si>
  <si>
    <t>△△支部</t>
    <rPh sb="2" eb="4">
      <t>シブ</t>
    </rPh>
    <phoneticPr fontId="3"/>
  </si>
  <si>
    <t>△△</t>
    <phoneticPr fontId="3"/>
  </si>
  <si>
    <t>平成×年×月×日実施</t>
    <rPh sb="0" eb="2">
      <t>ヘイセイ</t>
    </rPh>
    <rPh sb="3" eb="4">
      <t>ネン</t>
    </rPh>
    <rPh sb="5" eb="6">
      <t>ガツ</t>
    </rPh>
    <rPh sb="7" eb="8">
      <t>ニチ</t>
    </rPh>
    <rPh sb="8" eb="10">
      <t>ジッシ</t>
    </rPh>
    <phoneticPr fontId="3"/>
  </si>
  <si>
    <t>■報告日</t>
    <rPh sb="1" eb="3">
      <t>ホウコク</t>
    </rPh>
    <rPh sb="3" eb="4">
      <t>ヒ</t>
    </rPh>
    <phoneticPr fontId="3"/>
  </si>
  <si>
    <t>2017年　　　月　　　日</t>
    <rPh sb="4" eb="5">
      <t>ネン</t>
    </rPh>
    <rPh sb="8" eb="9">
      <t>ガツ</t>
    </rPh>
    <rPh sb="12" eb="13">
      <t>ニチ</t>
    </rPh>
    <phoneticPr fontId="2"/>
  </si>
  <si>
    <t>■送信者</t>
    <rPh sb="1" eb="4">
      <t>ソウシンシャ</t>
    </rPh>
    <phoneticPr fontId="3"/>
  </si>
  <si>
    <t>〇〇花子</t>
    <rPh sb="2" eb="4">
      <t>ハナコ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</si>
</sst>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 &quot;#,##0"/>
    <numFmt numFmtId="177" formatCode="0;&quot;△ &quot;0"/>
    <numFmt numFmtId="178" formatCode="[$-411]ggge&quot;年&quot;m&quot;月&quot;d&quot;日&quot;;@"/>
    <numFmt numFmtId="179" formatCode="\ #,##0;&quot;△&quot;\ #,##0"/>
    <numFmt numFmtId="180" formatCode="#,##0;\-#,##0;"/>
    <numFmt numFmtId="181" formatCode="m/d;@"/>
  </numFmts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.5"/>
      <name val="Times New Roman"/>
      <family val="1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u/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Times New Roman"/>
      <family val="1"/>
    </font>
    <font>
      <sz val="12"/>
      <name val="ＭＳ 明朝"/>
      <family val="1"/>
      <charset val="128"/>
    </font>
    <font>
      <b/>
      <sz val="16"/>
      <name val="ＭＳ Ｐ明朝"/>
      <family val="1"/>
      <charset val="128"/>
    </font>
    <font>
      <sz val="20"/>
      <name val="Times New Roman"/>
      <family val="1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4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Times New Roman"/>
      <family val="1"/>
    </font>
    <font>
      <sz val="12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8"/>
      <name val="ＭＳ Ｐ明朝"/>
      <family val="1"/>
      <charset val="128"/>
    </font>
    <font>
      <b/>
      <u/>
      <sz val="16"/>
      <name val="Times New Roman"/>
      <family val="1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dotted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Font="1" applyBorder="1">
      <alignment vertical="center"/>
    </xf>
    <xf numFmtId="0" fontId="5" fillId="0" borderId="1" xfId="0" applyFont="1" applyBorder="1">
      <alignment vertical="center"/>
    </xf>
    <xf numFmtId="38" fontId="5" fillId="0" borderId="0" xfId="1" applyFont="1" applyAlignment="1">
      <alignment horizontal="right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14" fontId="5" fillId="0" borderId="1" xfId="0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0" xfId="0" applyNumberFormat="1" applyFont="1" applyBorder="1">
      <alignment vertical="center"/>
    </xf>
    <xf numFmtId="0" fontId="5" fillId="2" borderId="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38" fontId="5" fillId="0" borderId="2" xfId="1" applyFont="1" applyBorder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5" fillId="0" borderId="2" xfId="1" applyNumberFormat="1" applyFont="1" applyBorder="1">
      <alignment vertical="center"/>
    </xf>
    <xf numFmtId="38" fontId="5" fillId="0" borderId="5" xfId="0" applyNumberFormat="1" applyFont="1" applyBorder="1">
      <alignment vertical="center"/>
    </xf>
    <xf numFmtId="10" fontId="5" fillId="0" borderId="0" xfId="2" applyNumberFormat="1" applyFont="1">
      <alignment vertical="center"/>
    </xf>
    <xf numFmtId="0" fontId="0" fillId="0" borderId="0" xfId="0" applyBorder="1">
      <alignment vertical="center"/>
    </xf>
    <xf numFmtId="0" fontId="5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56" fontId="0" fillId="0" borderId="6" xfId="0" applyNumberFormat="1" applyFont="1" applyBorder="1">
      <alignment vertical="center"/>
    </xf>
    <xf numFmtId="3" fontId="5" fillId="0" borderId="6" xfId="0" applyNumberFormat="1" applyFont="1" applyBorder="1" applyAlignment="1">
      <alignment horizontal="right" vertical="center"/>
    </xf>
    <xf numFmtId="38" fontId="5" fillId="0" borderId="6" xfId="1" applyFont="1" applyBorder="1">
      <alignment vertical="center"/>
    </xf>
    <xf numFmtId="176" fontId="0" fillId="0" borderId="6" xfId="0" applyNumberFormat="1" applyBorder="1">
      <alignment vertical="center"/>
    </xf>
    <xf numFmtId="56" fontId="0" fillId="0" borderId="9" xfId="0" applyNumberFormat="1" applyFont="1" applyBorder="1">
      <alignment vertical="center"/>
    </xf>
    <xf numFmtId="3" fontId="5" fillId="0" borderId="9" xfId="0" applyNumberFormat="1" applyFont="1" applyBorder="1" applyAlignment="1">
      <alignment horizontal="right" vertical="center"/>
    </xf>
    <xf numFmtId="38" fontId="5" fillId="0" borderId="9" xfId="1" applyFont="1" applyBorder="1">
      <alignment vertical="center"/>
    </xf>
    <xf numFmtId="176" fontId="0" fillId="0" borderId="9" xfId="0" applyNumberFormat="1" applyBorder="1">
      <alignment vertical="center"/>
    </xf>
    <xf numFmtId="0" fontId="5" fillId="0" borderId="9" xfId="0" applyFont="1" applyBorder="1">
      <alignment vertical="center"/>
    </xf>
    <xf numFmtId="0" fontId="5" fillId="0" borderId="12" xfId="0" applyFont="1" applyBorder="1">
      <alignment vertical="center"/>
    </xf>
    <xf numFmtId="3" fontId="5" fillId="0" borderId="12" xfId="0" applyNumberFormat="1" applyFont="1" applyBorder="1" applyAlignment="1">
      <alignment horizontal="right" vertical="center"/>
    </xf>
    <xf numFmtId="38" fontId="5" fillId="0" borderId="12" xfId="1" applyFont="1" applyBorder="1">
      <alignment vertical="center"/>
    </xf>
    <xf numFmtId="0" fontId="9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77" fontId="5" fillId="0" borderId="6" xfId="1" applyNumberFormat="1" applyFont="1" applyBorder="1">
      <alignment vertical="center"/>
    </xf>
    <xf numFmtId="177" fontId="5" fillId="0" borderId="9" xfId="1" applyNumberFormat="1" applyFont="1" applyBorder="1">
      <alignment vertical="center"/>
    </xf>
    <xf numFmtId="177" fontId="5" fillId="0" borderId="12" xfId="1" applyNumberFormat="1" applyFont="1" applyBorder="1">
      <alignment vertical="center"/>
    </xf>
    <xf numFmtId="177" fontId="5" fillId="0" borderId="2" xfId="1" applyNumberFormat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176" fontId="0" fillId="0" borderId="15" xfId="0" applyNumberFormat="1" applyBorder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 shrinkToFit="1"/>
    </xf>
    <xf numFmtId="0" fontId="11" fillId="0" borderId="17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178" fontId="19" fillId="0" borderId="0" xfId="0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 wrapText="1"/>
    </xf>
    <xf numFmtId="0" fontId="22" fillId="0" borderId="0" xfId="0" applyFont="1">
      <alignment vertical="center"/>
    </xf>
    <xf numFmtId="0" fontId="2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2" fillId="4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25" fillId="0" borderId="0" xfId="0" applyFont="1" applyBorder="1">
      <alignment vertical="center"/>
    </xf>
    <xf numFmtId="0" fontId="25" fillId="0" borderId="0" xfId="0" applyFont="1">
      <alignment vertical="center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0" xfId="0" applyFont="1">
      <alignment vertical="center"/>
    </xf>
    <xf numFmtId="0" fontId="25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wrapText="1"/>
    </xf>
    <xf numFmtId="0" fontId="28" fillId="0" borderId="0" xfId="0" applyFont="1" applyBorder="1" applyAlignment="1"/>
    <xf numFmtId="0" fontId="29" fillId="0" borderId="0" xfId="0" applyFont="1" applyAlignment="1"/>
    <xf numFmtId="0" fontId="25" fillId="0" borderId="0" xfId="0" applyFont="1" applyBorder="1" applyAlignment="1">
      <alignment horizontal="right" wrapText="1"/>
    </xf>
    <xf numFmtId="0" fontId="27" fillId="0" borderId="17" xfId="0" applyFont="1" applyBorder="1">
      <alignment vertical="center"/>
    </xf>
    <xf numFmtId="0" fontId="24" fillId="0" borderId="0" xfId="0" applyFont="1" applyBorder="1" applyAlignment="1">
      <alignment vertical="center" wrapText="1"/>
    </xf>
    <xf numFmtId="0" fontId="31" fillId="4" borderId="0" xfId="0" applyFont="1" applyFill="1" applyAlignment="1">
      <alignment horizontal="center" vertical="center"/>
    </xf>
    <xf numFmtId="0" fontId="31" fillId="0" borderId="0" xfId="0" applyFont="1">
      <alignment vertical="center"/>
    </xf>
    <xf numFmtId="0" fontId="11" fillId="0" borderId="19" xfId="0" applyFont="1" applyBorder="1">
      <alignment vertical="center"/>
    </xf>
    <xf numFmtId="0" fontId="14" fillId="0" borderId="19" xfId="0" applyFont="1" applyBorder="1" applyAlignment="1">
      <alignment vertical="center"/>
    </xf>
    <xf numFmtId="0" fontId="32" fillId="0" borderId="19" xfId="0" applyFont="1" applyBorder="1" applyAlignment="1">
      <alignment vertical="center"/>
    </xf>
    <xf numFmtId="0" fontId="11" fillId="0" borderId="20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17" fillId="5" borderId="0" xfId="0" applyFont="1" applyFill="1" applyBorder="1" applyAlignment="1"/>
    <xf numFmtId="0" fontId="17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26" fillId="0" borderId="0" xfId="0" applyFont="1" applyAlignment="1">
      <alignment horizontal="right" vertical="center"/>
    </xf>
    <xf numFmtId="180" fontId="19" fillId="5" borderId="0" xfId="0" applyNumberFormat="1" applyFont="1" applyFill="1" applyAlignment="1">
      <alignment vertical="center"/>
    </xf>
    <xf numFmtId="0" fontId="2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3" fillId="0" borderId="0" xfId="0" applyFont="1" applyBorder="1">
      <alignment vertical="center"/>
    </xf>
    <xf numFmtId="0" fontId="34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Border="1">
      <alignment vertical="center"/>
    </xf>
    <xf numFmtId="0" fontId="24" fillId="0" borderId="18" xfId="0" applyFont="1" applyBorder="1" applyAlignment="1">
      <alignment vertical="center"/>
    </xf>
    <xf numFmtId="0" fontId="24" fillId="0" borderId="18" xfId="0" applyFont="1" applyBorder="1">
      <alignment vertical="center"/>
    </xf>
    <xf numFmtId="0" fontId="23" fillId="0" borderId="18" xfId="0" applyFont="1" applyBorder="1">
      <alignment vertical="center"/>
    </xf>
    <xf numFmtId="0" fontId="11" fillId="0" borderId="0" xfId="0" applyFont="1" applyAlignment="1"/>
    <xf numFmtId="0" fontId="26" fillId="0" borderId="0" xfId="0" applyFont="1" applyAlignment="1"/>
    <xf numFmtId="0" fontId="26" fillId="0" borderId="0" xfId="0" applyFont="1" applyBorder="1" applyAlignment="1"/>
    <xf numFmtId="0" fontId="24" fillId="0" borderId="0" xfId="0" applyFont="1" applyBorder="1" applyAlignment="1"/>
    <xf numFmtId="0" fontId="11" fillId="0" borderId="17" xfId="0" applyFont="1" applyBorder="1" applyAlignment="1"/>
    <xf numFmtId="0" fontId="26" fillId="0" borderId="0" xfId="0" applyFont="1" applyBorder="1" applyAlignment="1">
      <alignment vertical="center"/>
    </xf>
    <xf numFmtId="0" fontId="24" fillId="0" borderId="0" xfId="0" applyFont="1" applyBorder="1">
      <alignment vertical="center"/>
    </xf>
    <xf numFmtId="0" fontId="34" fillId="0" borderId="0" xfId="0" applyFont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left"/>
    </xf>
    <xf numFmtId="0" fontId="24" fillId="0" borderId="0" xfId="0" applyFont="1" applyAlignment="1">
      <alignment horizontal="right" vertical="center"/>
    </xf>
    <xf numFmtId="0" fontId="34" fillId="0" borderId="0" xfId="0" applyFont="1" applyBorder="1" applyAlignment="1">
      <alignment wrapText="1"/>
    </xf>
    <xf numFmtId="0" fontId="34" fillId="0" borderId="0" xfId="0" applyFont="1" applyBorder="1" applyAlignment="1">
      <alignment horizontal="right" wrapText="1"/>
    </xf>
    <xf numFmtId="0" fontId="23" fillId="0" borderId="0" xfId="0" applyFont="1" applyBorder="1" applyAlignment="1">
      <alignment horizontal="right" wrapText="1"/>
    </xf>
    <xf numFmtId="0" fontId="31" fillId="5" borderId="0" xfId="0" applyFont="1" applyFill="1" applyAlignment="1">
      <alignment horizontal="center" vertical="center"/>
    </xf>
    <xf numFmtId="0" fontId="26" fillId="0" borderId="1" xfId="0" applyFont="1" applyBorder="1" applyAlignment="1"/>
    <xf numFmtId="0" fontId="26" fillId="0" borderId="1" xfId="0" applyFont="1" applyBorder="1" applyAlignment="1">
      <alignment vertical="center"/>
    </xf>
    <xf numFmtId="0" fontId="24" fillId="0" borderId="1" xfId="0" applyFont="1" applyBorder="1">
      <alignment vertical="center"/>
    </xf>
    <xf numFmtId="56" fontId="0" fillId="0" borderId="7" xfId="0" applyNumberFormat="1" applyFont="1" applyBorder="1">
      <alignment vertical="center"/>
    </xf>
    <xf numFmtId="56" fontId="0" fillId="0" borderId="10" xfId="0" applyNumberFormat="1" applyFont="1" applyBorder="1">
      <alignment vertical="center"/>
    </xf>
    <xf numFmtId="0" fontId="5" fillId="0" borderId="10" xfId="0" applyFont="1" applyBorder="1">
      <alignment vertical="center"/>
    </xf>
    <xf numFmtId="0" fontId="5" fillId="0" borderId="13" xfId="0" applyFont="1" applyBorder="1">
      <alignment vertical="center"/>
    </xf>
    <xf numFmtId="181" fontId="36" fillId="0" borderId="6" xfId="0" applyNumberFormat="1" applyFont="1" applyBorder="1">
      <alignment vertical="center"/>
    </xf>
    <xf numFmtId="181" fontId="0" fillId="0" borderId="9" xfId="0" applyNumberFormat="1" applyFont="1" applyBorder="1">
      <alignment vertical="center"/>
    </xf>
    <xf numFmtId="181" fontId="5" fillId="0" borderId="9" xfId="0" applyNumberFormat="1" applyFont="1" applyBorder="1">
      <alignment vertical="center"/>
    </xf>
    <xf numFmtId="181" fontId="5" fillId="0" borderId="12" xfId="0" applyNumberFormat="1" applyFont="1" applyBorder="1">
      <alignment vertical="center"/>
    </xf>
    <xf numFmtId="14" fontId="5" fillId="0" borderId="0" xfId="0" applyNumberFormat="1" applyFont="1" applyBorder="1">
      <alignment vertical="center"/>
    </xf>
    <xf numFmtId="0" fontId="5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179" fontId="24" fillId="0" borderId="1" xfId="1" applyNumberFormat="1" applyFont="1" applyBorder="1" applyAlignment="1">
      <alignment vertical="center"/>
    </xf>
    <xf numFmtId="0" fontId="18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38" fontId="21" fillId="0" borderId="0" xfId="1" applyFont="1" applyAlignment="1">
      <alignment horizontal="center" vertical="center"/>
    </xf>
    <xf numFmtId="38" fontId="21" fillId="0" borderId="1" xfId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8" fontId="24" fillId="4" borderId="0" xfId="1" applyFont="1" applyFill="1" applyAlignment="1">
      <alignment vertical="center"/>
    </xf>
    <xf numFmtId="179" fontId="24" fillId="0" borderId="18" xfId="1" applyNumberFormat="1" applyFont="1" applyBorder="1" applyAlignment="1">
      <alignment vertical="center"/>
    </xf>
    <xf numFmtId="0" fontId="26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 vertical="center"/>
    </xf>
    <xf numFmtId="0" fontId="30" fillId="4" borderId="0" xfId="0" applyFont="1" applyFill="1" applyBorder="1" applyAlignment="1">
      <alignment vertical="center" shrinkToFit="1"/>
    </xf>
    <xf numFmtId="0" fontId="30" fillId="4" borderId="0" xfId="0" applyFont="1" applyFill="1" applyBorder="1" applyAlignment="1">
      <alignment horizontal="left" vertical="center" shrinkToFit="1"/>
    </xf>
    <xf numFmtId="0" fontId="15" fillId="5" borderId="1" xfId="0" applyFont="1" applyFill="1" applyBorder="1" applyAlignment="1">
      <alignment horizontal="center" vertical="center"/>
    </xf>
    <xf numFmtId="179" fontId="24" fillId="5" borderId="0" xfId="1" applyNumberFormat="1" applyFont="1" applyFill="1" applyAlignment="1">
      <alignment vertical="center"/>
    </xf>
    <xf numFmtId="0" fontId="17" fillId="5" borderId="0" xfId="0" applyFont="1" applyFill="1" applyBorder="1" applyAlignment="1">
      <alignment horizontal="right" shrinkToFit="1"/>
    </xf>
    <xf numFmtId="38" fontId="21" fillId="5" borderId="0" xfId="1" applyFont="1" applyFill="1" applyAlignment="1">
      <alignment horizontal="center" vertical="center"/>
    </xf>
    <xf numFmtId="38" fontId="21" fillId="5" borderId="1" xfId="1" applyFont="1" applyFill="1" applyBorder="1" applyAlignment="1">
      <alignment horizontal="center" vertical="center"/>
    </xf>
    <xf numFmtId="38" fontId="24" fillId="5" borderId="0" xfId="1" applyFont="1" applyFill="1" applyAlignment="1">
      <alignment vertical="center"/>
    </xf>
    <xf numFmtId="0" fontId="34" fillId="0" borderId="1" xfId="0" applyFont="1" applyBorder="1" applyAlignment="1">
      <alignment horizontal="left" wrapText="1"/>
    </xf>
    <xf numFmtId="38" fontId="24" fillId="0" borderId="18" xfId="1" applyFont="1" applyBorder="1" applyAlignment="1">
      <alignment vertical="center"/>
    </xf>
    <xf numFmtId="0" fontId="26" fillId="0" borderId="1" xfId="0" applyFont="1" applyBorder="1" applyAlignment="1">
      <alignment horizontal="left"/>
    </xf>
    <xf numFmtId="0" fontId="34" fillId="0" borderId="0" xfId="0" applyFont="1" applyBorder="1" applyAlignment="1">
      <alignment horizontal="left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</xdr:row>
      <xdr:rowOff>91440</xdr:rowOff>
    </xdr:from>
    <xdr:to>
      <xdr:col>8</xdr:col>
      <xdr:colOff>845820</xdr:colOff>
      <xdr:row>11</xdr:row>
      <xdr:rowOff>99060</xdr:rowOff>
    </xdr:to>
    <xdr:grpSp>
      <xdr:nvGrpSpPr>
        <xdr:cNvPr id="4" name="グループ化 3"/>
        <xdr:cNvGrpSpPr/>
      </xdr:nvGrpSpPr>
      <xdr:grpSpPr>
        <a:xfrm>
          <a:off x="6078855" y="426720"/>
          <a:ext cx="1647825" cy="1958340"/>
          <a:chOff x="5591175" y="209550"/>
          <a:chExt cx="1866900" cy="2043113"/>
        </a:xfrm>
      </xdr:grpSpPr>
      <xdr:sp macro="" textlink="">
        <xdr:nvSpPr>
          <xdr:cNvPr id="2" name="テキスト ボックス 1"/>
          <xdr:cNvSpPr txBox="1"/>
        </xdr:nvSpPr>
        <xdr:spPr>
          <a:xfrm>
            <a:off x="5851523" y="449461"/>
            <a:ext cx="1341968" cy="180320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100"/>
          </a:p>
          <a:p>
            <a:pPr algn="ctr"/>
            <a:r>
              <a:rPr kumimoji="1" lang="ja-JP" altLang="en-US" sz="1050" b="1"/>
              <a:t>月末締め、</a:t>
            </a:r>
            <a:endParaRPr kumimoji="1" lang="en-US" altLang="ja-JP" sz="1050" b="1"/>
          </a:p>
          <a:p>
            <a:pPr algn="ctr"/>
            <a:r>
              <a:rPr kumimoji="1" lang="ja-JP" altLang="en-US" sz="1050" b="1"/>
              <a:t>翌月</a:t>
            </a:r>
            <a:r>
              <a:rPr kumimoji="1" lang="en-US" altLang="ja-JP" sz="1050" b="1"/>
              <a:t>5</a:t>
            </a:r>
            <a:r>
              <a:rPr kumimoji="1" lang="ja-JP" altLang="en-US" sz="1050" b="1"/>
              <a:t>日迄に報告</a:t>
            </a:r>
            <a:endParaRPr kumimoji="1" lang="en-US" altLang="ja-JP" sz="1050" b="1"/>
          </a:p>
          <a:p>
            <a:pPr algn="ctr"/>
            <a:endParaRPr kumimoji="1" lang="en-US" altLang="ja-JP" sz="1050" b="1"/>
          </a:p>
          <a:p>
            <a:pPr algn="ctr"/>
            <a:r>
              <a:rPr kumimoji="1" lang="ja-JP" altLang="en-US" sz="1050" b="1"/>
              <a:t>もしくは</a:t>
            </a:r>
            <a:endParaRPr kumimoji="1" lang="en-US" altLang="ja-JP" sz="1050" b="1"/>
          </a:p>
          <a:p>
            <a:pPr algn="ctr"/>
            <a:r>
              <a:rPr kumimoji="1" lang="ja-JP" altLang="en-US" sz="1050" b="1"/>
              <a:t>セミナー等終了後</a:t>
            </a:r>
            <a:endParaRPr kumimoji="1" lang="en-US" altLang="ja-JP" sz="1050" b="1"/>
          </a:p>
          <a:p>
            <a:pPr algn="ctr"/>
            <a:r>
              <a:rPr kumimoji="1" lang="ja-JP" altLang="en-US" sz="1050" b="1"/>
              <a:t>早急に報告</a:t>
            </a:r>
            <a:endParaRPr kumimoji="1" lang="en-US" altLang="ja-JP" sz="1050" b="1"/>
          </a:p>
        </xdr:txBody>
      </xdr:sp>
      <xdr:sp macro="" textlink="">
        <xdr:nvSpPr>
          <xdr:cNvPr id="3" name="縦巻き 2"/>
          <xdr:cNvSpPr/>
        </xdr:nvSpPr>
        <xdr:spPr>
          <a:xfrm>
            <a:off x="5591175" y="209550"/>
            <a:ext cx="1866900" cy="1981200"/>
          </a:xfrm>
          <a:prstGeom prst="verticalScroll">
            <a:avLst/>
          </a:prstGeom>
          <a:noFill/>
          <a:ln w="6350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701040</xdr:colOff>
      <xdr:row>0</xdr:row>
      <xdr:rowOff>91440</xdr:rowOff>
    </xdr:from>
    <xdr:to>
      <xdr:col>8</xdr:col>
      <xdr:colOff>670560</xdr:colOff>
      <xdr:row>2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4488180" y="91440"/>
          <a:ext cx="1706880" cy="24384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謝礼金・交通費用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388619</xdr:colOff>
      <xdr:row>3</xdr:row>
      <xdr:rowOff>76200</xdr:rowOff>
    </xdr:from>
    <xdr:to>
      <xdr:col>10</xdr:col>
      <xdr:colOff>9524</xdr:colOff>
      <xdr:row>11</xdr:row>
      <xdr:rowOff>99060</xdr:rowOff>
    </xdr:to>
    <xdr:grpSp>
      <xdr:nvGrpSpPr>
        <xdr:cNvPr id="2" name="グループ化 1"/>
        <xdr:cNvGrpSpPr/>
      </xdr:nvGrpSpPr>
      <xdr:grpSpPr>
        <a:xfrm>
          <a:off x="6042659" y="579120"/>
          <a:ext cx="1685925" cy="1805940"/>
          <a:chOff x="5591175" y="209550"/>
          <a:chExt cx="1866900" cy="2043113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5851523" y="449461"/>
            <a:ext cx="1341968" cy="180320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en-US" altLang="ja-JP" sz="1100"/>
          </a:p>
          <a:p>
            <a:pPr algn="ctr"/>
            <a:r>
              <a:rPr kumimoji="1" lang="ja-JP" altLang="en-US" sz="1050" b="1"/>
              <a:t>月末締め、</a:t>
            </a:r>
            <a:endParaRPr kumimoji="1" lang="en-US" altLang="ja-JP" sz="1050" b="1"/>
          </a:p>
          <a:p>
            <a:pPr algn="ctr"/>
            <a:r>
              <a:rPr kumimoji="1" lang="ja-JP" altLang="en-US" sz="1050" b="1"/>
              <a:t>翌月</a:t>
            </a:r>
            <a:r>
              <a:rPr kumimoji="1" lang="en-US" altLang="ja-JP" sz="1050" b="1"/>
              <a:t>5</a:t>
            </a:r>
            <a:r>
              <a:rPr kumimoji="1" lang="ja-JP" altLang="en-US" sz="1050" b="1"/>
              <a:t>日迄に報告</a:t>
            </a:r>
            <a:endParaRPr kumimoji="1" lang="en-US" altLang="ja-JP" sz="1050" b="1"/>
          </a:p>
          <a:p>
            <a:pPr algn="ctr"/>
            <a:endParaRPr kumimoji="1" lang="en-US" altLang="ja-JP" sz="1050" b="1"/>
          </a:p>
          <a:p>
            <a:pPr algn="ctr"/>
            <a:r>
              <a:rPr kumimoji="1" lang="ja-JP" altLang="en-US" sz="1050" b="1"/>
              <a:t>もしくは</a:t>
            </a:r>
            <a:endParaRPr kumimoji="1" lang="en-US" altLang="ja-JP" sz="1050" b="1"/>
          </a:p>
          <a:p>
            <a:pPr algn="ctr"/>
            <a:r>
              <a:rPr kumimoji="1" lang="ja-JP" altLang="en-US" sz="1050" b="1"/>
              <a:t>給与等支払後</a:t>
            </a:r>
            <a:endParaRPr kumimoji="1" lang="en-US" altLang="ja-JP" sz="1050" b="1"/>
          </a:p>
          <a:p>
            <a:pPr algn="ctr"/>
            <a:r>
              <a:rPr kumimoji="1" lang="ja-JP" altLang="en-US" sz="1050" b="1"/>
              <a:t>早急に報告</a:t>
            </a:r>
            <a:endParaRPr kumimoji="1" lang="en-US" altLang="ja-JP" sz="1050" b="1"/>
          </a:p>
        </xdr:txBody>
      </xdr:sp>
      <xdr:sp macro="" textlink="">
        <xdr:nvSpPr>
          <xdr:cNvPr id="4" name="縦巻き 3"/>
          <xdr:cNvSpPr/>
        </xdr:nvSpPr>
        <xdr:spPr>
          <a:xfrm>
            <a:off x="5591175" y="209550"/>
            <a:ext cx="1866900" cy="1981200"/>
          </a:xfrm>
          <a:prstGeom prst="verticalScroll">
            <a:avLst/>
          </a:prstGeom>
          <a:noFill/>
          <a:ln w="6350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114300</xdr:colOff>
      <xdr:row>0</xdr:row>
      <xdr:rowOff>99060</xdr:rowOff>
    </xdr:from>
    <xdr:to>
      <xdr:col>9</xdr:col>
      <xdr:colOff>441960</xdr:colOff>
      <xdr:row>2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5143500" y="99060"/>
          <a:ext cx="990600" cy="23622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人件費用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116418</xdr:colOff>
      <xdr:row>1</xdr:row>
      <xdr:rowOff>137584</xdr:rowOff>
    </xdr:from>
    <xdr:to>
      <xdr:col>19</xdr:col>
      <xdr:colOff>662094</xdr:colOff>
      <xdr:row>7</xdr:row>
      <xdr:rowOff>105834</xdr:rowOff>
    </xdr:to>
    <xdr:grpSp>
      <xdr:nvGrpSpPr>
        <xdr:cNvPr id="2" name="グループ化 1"/>
        <xdr:cNvGrpSpPr/>
      </xdr:nvGrpSpPr>
      <xdr:grpSpPr>
        <a:xfrm>
          <a:off x="4967818" y="349251"/>
          <a:ext cx="2069676" cy="1272116"/>
          <a:chOff x="5238751" y="317500"/>
          <a:chExt cx="2275416" cy="1322917"/>
        </a:xfrm>
      </xdr:grpSpPr>
      <xdr:sp macro="" textlink="">
        <xdr:nvSpPr>
          <xdr:cNvPr id="3" name="大波 2"/>
          <xdr:cNvSpPr/>
        </xdr:nvSpPr>
        <xdr:spPr>
          <a:xfrm>
            <a:off x="5238751" y="317500"/>
            <a:ext cx="2095500" cy="1322917"/>
          </a:xfrm>
          <a:prstGeom prst="wave">
            <a:avLst>
              <a:gd name="adj1" fmla="val 10100"/>
              <a:gd name="adj2" fmla="val 0"/>
            </a:avLst>
          </a:prstGeom>
          <a:solidFill>
            <a:schemeClr val="accent2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5376333" y="550333"/>
            <a:ext cx="2137834" cy="920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青色セル＝入力セル</a:t>
            </a:r>
            <a:endParaRPr kumimoji="1" lang="en-US" altLang="ja-JP" sz="1100"/>
          </a:p>
          <a:p>
            <a:endParaRPr kumimoji="1" lang="en-US" altLang="ja-JP" sz="1100"/>
          </a:p>
          <a:p>
            <a:r>
              <a:rPr kumimoji="1" lang="ja-JP" altLang="en-US" sz="1100"/>
              <a:t>紫色セル＝支払明細書から</a:t>
            </a:r>
            <a:endParaRPr kumimoji="1" lang="en-US" altLang="ja-JP" sz="1100"/>
          </a:p>
          <a:p>
            <a:r>
              <a:rPr kumimoji="1" lang="ja-JP" altLang="en-US" sz="1100"/>
              <a:t>　　　　　　　自動転記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58"/>
  <sheetViews>
    <sheetView tabSelected="1" view="pageBreakPreview" zoomScaleNormal="100" zoomScaleSheetLayoutView="100" workbookViewId="0">
      <selection activeCell="C16" sqref="C16"/>
    </sheetView>
  </sheetViews>
  <sheetFormatPr defaultColWidth="8.77734375" defaultRowHeight="13.2"/>
  <cols>
    <col min="1" max="1" width="7.44140625" customWidth="1"/>
    <col min="2" max="2" width="19" customWidth="1"/>
    <col min="3" max="3" width="14.109375" customWidth="1"/>
    <col min="4" max="4" width="13.88671875" customWidth="1"/>
    <col min="5" max="5" width="7.88671875" customWidth="1"/>
    <col min="6" max="9" width="12.6640625" customWidth="1"/>
    <col min="10" max="10" width="1.6640625" customWidth="1"/>
  </cols>
  <sheetData>
    <row r="3" spans="1:11">
      <c r="H3" s="22"/>
      <c r="I3" s="22"/>
    </row>
    <row r="4" spans="1:11" ht="16.2">
      <c r="A4" s="132" t="s">
        <v>0</v>
      </c>
      <c r="B4" s="132"/>
      <c r="C4" s="132"/>
      <c r="D4" s="132"/>
      <c r="E4" s="132"/>
      <c r="F4" s="132"/>
      <c r="G4" s="132"/>
      <c r="H4" s="132"/>
      <c r="I4" s="132"/>
    </row>
    <row r="5" spans="1:11" ht="16.2">
      <c r="D5" s="1"/>
      <c r="E5" s="1"/>
      <c r="F5" s="1"/>
      <c r="H5" s="22"/>
      <c r="I5" s="22"/>
    </row>
    <row r="6" spans="1:11" s="2" customFormat="1" ht="18" customHeight="1">
      <c r="A6" s="2" t="s">
        <v>23</v>
      </c>
      <c r="H6" s="6"/>
      <c r="I6" s="6"/>
    </row>
    <row r="7" spans="1:11" s="2" customFormat="1" ht="18" customHeight="1">
      <c r="A7" s="2" t="s">
        <v>24</v>
      </c>
      <c r="C7" s="3" t="s">
        <v>19</v>
      </c>
      <c r="D7" s="3"/>
      <c r="E7" s="4"/>
      <c r="F7" s="4"/>
      <c r="G7" s="4"/>
      <c r="H7" s="6"/>
      <c r="I7" s="6"/>
      <c r="K7" s="5"/>
    </row>
    <row r="8" spans="1:11" s="2" customFormat="1" ht="18" customHeight="1">
      <c r="C8" s="6"/>
      <c r="D8" s="6"/>
      <c r="E8" s="6"/>
      <c r="F8" s="6"/>
      <c r="G8" s="6"/>
      <c r="H8" s="6"/>
      <c r="I8" s="6"/>
      <c r="K8" s="5"/>
    </row>
    <row r="9" spans="1:11" s="2" customFormat="1" ht="18" customHeight="1">
      <c r="A9" s="2" t="s">
        <v>94</v>
      </c>
      <c r="C9" s="3" t="s">
        <v>95</v>
      </c>
      <c r="D9" s="3"/>
      <c r="E9" s="4"/>
      <c r="F9" s="6"/>
      <c r="G9" s="7"/>
      <c r="H9" s="6"/>
      <c r="K9" s="5"/>
    </row>
    <row r="10" spans="1:11" s="2" customFormat="1" ht="18" customHeight="1">
      <c r="K10" s="5"/>
    </row>
    <row r="11" spans="1:11" s="2" customFormat="1" ht="18" customHeight="1">
      <c r="A11" s="2" t="s">
        <v>92</v>
      </c>
      <c r="C11" s="8" t="s">
        <v>93</v>
      </c>
      <c r="D11" s="8"/>
      <c r="E11" s="4"/>
      <c r="F11" s="130"/>
      <c r="K11" s="5"/>
    </row>
    <row r="12" spans="1:11" s="2" customFormat="1" ht="18" customHeight="1">
      <c r="K12" s="5"/>
    </row>
    <row r="13" spans="1:11" s="2" customFormat="1" ht="18" customHeight="1">
      <c r="K13" s="6"/>
    </row>
    <row r="14" spans="1:11" s="10" customFormat="1" ht="21.75" customHeight="1">
      <c r="A14" s="23" t="s">
        <v>75</v>
      </c>
      <c r="B14" s="23" t="s">
        <v>1</v>
      </c>
      <c r="C14" s="131" t="s">
        <v>76</v>
      </c>
      <c r="D14" s="135" t="s">
        <v>77</v>
      </c>
      <c r="E14" s="136"/>
      <c r="F14" s="24" t="s">
        <v>2</v>
      </c>
      <c r="G14" s="24" t="s">
        <v>3</v>
      </c>
      <c r="H14" s="23" t="s">
        <v>4</v>
      </c>
      <c r="I14" s="23" t="s">
        <v>5</v>
      </c>
      <c r="J14" s="2"/>
      <c r="K14" s="9"/>
    </row>
    <row r="15" spans="1:11" s="2" customFormat="1" ht="21" customHeight="1">
      <c r="A15" s="126">
        <v>42787</v>
      </c>
      <c r="B15" s="25" t="s">
        <v>18</v>
      </c>
      <c r="C15" s="122" t="s">
        <v>79</v>
      </c>
      <c r="D15" s="137" t="s">
        <v>78</v>
      </c>
      <c r="E15" s="138"/>
      <c r="F15" s="26">
        <v>10000</v>
      </c>
      <c r="G15" s="27">
        <v>26160</v>
      </c>
      <c r="H15" s="45">
        <f t="shared" ref="H15:H27" si="0">-INT((F15+G15)*10.21%)</f>
        <v>-3691</v>
      </c>
      <c r="I15" s="27">
        <f>(F15+G15)+H15</f>
        <v>32469</v>
      </c>
      <c r="J15" s="11"/>
      <c r="K15" s="6"/>
    </row>
    <row r="16" spans="1:11" s="2" customFormat="1" ht="21" customHeight="1">
      <c r="A16" s="127"/>
      <c r="B16" s="123"/>
      <c r="C16" s="123"/>
      <c r="D16" s="139"/>
      <c r="E16" s="140"/>
      <c r="F16" s="30"/>
      <c r="G16" s="31"/>
      <c r="H16" s="32">
        <f t="shared" si="0"/>
        <v>0</v>
      </c>
      <c r="I16" s="31">
        <f t="shared" ref="I16:I19" si="1">(F16+G16)+H16</f>
        <v>0</v>
      </c>
      <c r="J16" s="11"/>
      <c r="K16" s="6"/>
    </row>
    <row r="17" spans="1:11" s="2" customFormat="1" ht="21" customHeight="1">
      <c r="A17" s="127"/>
      <c r="B17" s="123"/>
      <c r="C17" s="123"/>
      <c r="D17" s="139"/>
      <c r="E17" s="140"/>
      <c r="F17" s="30"/>
      <c r="G17" s="31"/>
      <c r="H17" s="32">
        <f t="shared" si="0"/>
        <v>0</v>
      </c>
      <c r="I17" s="31">
        <f t="shared" si="1"/>
        <v>0</v>
      </c>
      <c r="J17" s="11"/>
      <c r="K17" s="6"/>
    </row>
    <row r="18" spans="1:11" s="2" customFormat="1" ht="21" customHeight="1">
      <c r="A18" s="127"/>
      <c r="B18" s="123"/>
      <c r="C18" s="123"/>
      <c r="D18" s="139"/>
      <c r="E18" s="140"/>
      <c r="F18" s="30"/>
      <c r="G18" s="31"/>
      <c r="H18" s="32">
        <f t="shared" si="0"/>
        <v>0</v>
      </c>
      <c r="I18" s="31">
        <f t="shared" si="1"/>
        <v>0</v>
      </c>
      <c r="J18" s="11"/>
      <c r="K18" s="6"/>
    </row>
    <row r="19" spans="1:11" s="2" customFormat="1" ht="21" customHeight="1">
      <c r="A19" s="127"/>
      <c r="B19" s="123"/>
      <c r="C19" s="123"/>
      <c r="D19" s="139"/>
      <c r="E19" s="140"/>
      <c r="F19" s="30"/>
      <c r="G19" s="31"/>
      <c r="H19" s="32">
        <f t="shared" si="0"/>
        <v>0</v>
      </c>
      <c r="I19" s="31">
        <f t="shared" si="1"/>
        <v>0</v>
      </c>
      <c r="J19" s="11"/>
      <c r="K19" s="6"/>
    </row>
    <row r="20" spans="1:11" s="2" customFormat="1" ht="21" customHeight="1">
      <c r="A20" s="128"/>
      <c r="B20" s="124"/>
      <c r="C20" s="124"/>
      <c r="D20" s="139"/>
      <c r="E20" s="140"/>
      <c r="F20" s="30"/>
      <c r="G20" s="31"/>
      <c r="H20" s="32">
        <f t="shared" si="0"/>
        <v>0</v>
      </c>
      <c r="I20" s="31">
        <f t="shared" ref="I20:I27" si="2">G20-H20</f>
        <v>0</v>
      </c>
      <c r="J20" s="11"/>
      <c r="K20" s="6"/>
    </row>
    <row r="21" spans="1:11" s="2" customFormat="1" ht="21" customHeight="1">
      <c r="A21" s="128"/>
      <c r="B21" s="124"/>
      <c r="C21" s="124"/>
      <c r="D21" s="139"/>
      <c r="E21" s="140"/>
      <c r="F21" s="30"/>
      <c r="G21" s="31"/>
      <c r="H21" s="32">
        <f t="shared" si="0"/>
        <v>0</v>
      </c>
      <c r="I21" s="31">
        <f t="shared" si="2"/>
        <v>0</v>
      </c>
      <c r="J21" s="11"/>
      <c r="K21" s="6"/>
    </row>
    <row r="22" spans="1:11" s="2" customFormat="1" ht="21" customHeight="1">
      <c r="A22" s="128"/>
      <c r="B22" s="124"/>
      <c r="C22" s="124"/>
      <c r="D22" s="139"/>
      <c r="E22" s="140"/>
      <c r="F22" s="30"/>
      <c r="G22" s="31"/>
      <c r="H22" s="32">
        <f t="shared" si="0"/>
        <v>0</v>
      </c>
      <c r="I22" s="31">
        <f t="shared" si="2"/>
        <v>0</v>
      </c>
      <c r="J22" s="11"/>
      <c r="K22" s="6"/>
    </row>
    <row r="23" spans="1:11" s="2" customFormat="1" ht="21" customHeight="1">
      <c r="A23" s="128"/>
      <c r="B23" s="124"/>
      <c r="C23" s="124"/>
      <c r="D23" s="139"/>
      <c r="E23" s="140"/>
      <c r="F23" s="30"/>
      <c r="G23" s="31"/>
      <c r="H23" s="32">
        <f t="shared" si="0"/>
        <v>0</v>
      </c>
      <c r="I23" s="31">
        <f t="shared" si="2"/>
        <v>0</v>
      </c>
      <c r="J23" s="11"/>
      <c r="K23" s="6"/>
    </row>
    <row r="24" spans="1:11" s="2" customFormat="1" ht="21" customHeight="1">
      <c r="A24" s="128"/>
      <c r="B24" s="124"/>
      <c r="C24" s="124"/>
      <c r="D24" s="139"/>
      <c r="E24" s="140"/>
      <c r="F24" s="30"/>
      <c r="G24" s="31"/>
      <c r="H24" s="32">
        <f t="shared" si="0"/>
        <v>0</v>
      </c>
      <c r="I24" s="31">
        <f>G24-H24</f>
        <v>0</v>
      </c>
      <c r="J24" s="11"/>
      <c r="K24" s="6"/>
    </row>
    <row r="25" spans="1:11" s="2" customFormat="1" ht="21" customHeight="1">
      <c r="A25" s="128"/>
      <c r="B25" s="124"/>
      <c r="C25" s="124"/>
      <c r="D25" s="139"/>
      <c r="E25" s="140"/>
      <c r="F25" s="30"/>
      <c r="G25" s="31"/>
      <c r="H25" s="32">
        <f t="shared" si="0"/>
        <v>0</v>
      </c>
      <c r="I25" s="31">
        <f t="shared" si="2"/>
        <v>0</v>
      </c>
      <c r="J25" s="11"/>
      <c r="K25" s="6"/>
    </row>
    <row r="26" spans="1:11" s="2" customFormat="1" ht="21" customHeight="1">
      <c r="A26" s="128"/>
      <c r="B26" s="124"/>
      <c r="C26" s="124"/>
      <c r="D26" s="139"/>
      <c r="E26" s="140"/>
      <c r="F26" s="30"/>
      <c r="G26" s="31"/>
      <c r="H26" s="32">
        <f t="shared" si="0"/>
        <v>0</v>
      </c>
      <c r="I26" s="31">
        <f t="shared" si="2"/>
        <v>0</v>
      </c>
      <c r="J26" s="11"/>
      <c r="K26" s="6"/>
    </row>
    <row r="27" spans="1:11" s="2" customFormat="1" ht="21" customHeight="1">
      <c r="A27" s="129"/>
      <c r="B27" s="125"/>
      <c r="C27" s="125"/>
      <c r="D27" s="141"/>
      <c r="E27" s="142"/>
      <c r="F27" s="35"/>
      <c r="G27" s="36"/>
      <c r="H27" s="32">
        <f t="shared" si="0"/>
        <v>0</v>
      </c>
      <c r="I27" s="36">
        <f t="shared" si="2"/>
        <v>0</v>
      </c>
      <c r="J27" s="11"/>
      <c r="K27" s="6"/>
    </row>
    <row r="28" spans="1:11" s="2" customFormat="1" ht="21" customHeight="1">
      <c r="A28" s="12"/>
      <c r="B28" s="13"/>
      <c r="C28" s="13"/>
      <c r="D28" s="13"/>
      <c r="E28" s="14"/>
      <c r="F28" s="15">
        <f>SUM(F15:F27)</f>
        <v>10000</v>
      </c>
      <c r="G28" s="15">
        <f>SUM(G15:G27)</f>
        <v>26160</v>
      </c>
      <c r="H28" s="19">
        <f>SUM(H15:H27)</f>
        <v>-3691</v>
      </c>
      <c r="I28" s="15">
        <f>SUM(I15:I27)</f>
        <v>32469</v>
      </c>
      <c r="J28" s="11"/>
      <c r="K28" s="6"/>
    </row>
    <row r="29" spans="1:11" s="2" customFormat="1" ht="21.75" customHeight="1">
      <c r="E29" s="133" t="s">
        <v>22</v>
      </c>
      <c r="F29" s="134"/>
      <c r="G29" s="20">
        <f>+F28+G28</f>
        <v>36160</v>
      </c>
      <c r="J29" s="11"/>
      <c r="K29" s="6"/>
    </row>
    <row r="30" spans="1:11" s="2" customFormat="1" ht="18" customHeight="1">
      <c r="H30" s="21"/>
      <c r="J30" s="11"/>
      <c r="K30" s="6"/>
    </row>
    <row r="31" spans="1:11" s="2" customFormat="1" ht="13.5" customHeight="1">
      <c r="A31" s="2" t="s">
        <v>80</v>
      </c>
      <c r="J31" s="11"/>
      <c r="K31" s="6"/>
    </row>
    <row r="32" spans="1:11" s="2" customFormat="1" ht="13.5" customHeight="1">
      <c r="A32" s="16"/>
      <c r="B32" s="16"/>
      <c r="C32" s="16"/>
      <c r="J32" s="11"/>
      <c r="K32" s="6"/>
    </row>
    <row r="33" spans="1:12" s="2" customFormat="1" ht="13.5" customHeight="1">
      <c r="A33" s="2" t="s">
        <v>6</v>
      </c>
      <c r="J33" s="11"/>
      <c r="K33" s="6"/>
    </row>
    <row r="34" spans="1:12" s="2" customFormat="1" ht="13.5" customHeight="1">
      <c r="J34" s="11"/>
      <c r="K34" s="6"/>
    </row>
    <row r="35" spans="1:12" s="2" customFormat="1" ht="13.5" customHeight="1">
      <c r="A35" s="2" t="s">
        <v>7</v>
      </c>
      <c r="J35" s="11"/>
      <c r="K35" s="6"/>
    </row>
    <row r="36" spans="1:12" s="2" customFormat="1" ht="13.5" customHeight="1">
      <c r="B36" s="17" t="s">
        <v>8</v>
      </c>
      <c r="C36" s="2" t="s">
        <v>9</v>
      </c>
      <c r="J36" s="11"/>
      <c r="K36" s="6"/>
    </row>
    <row r="37" spans="1:12" s="2" customFormat="1" ht="13.5" customHeight="1">
      <c r="C37" s="2" t="s">
        <v>10</v>
      </c>
      <c r="J37" s="11"/>
      <c r="K37" s="6"/>
    </row>
    <row r="38" spans="1:12" s="2" customFormat="1" ht="13.5" customHeight="1">
      <c r="J38" s="11"/>
      <c r="K38" s="6"/>
    </row>
    <row r="39" spans="1:12" s="2" customFormat="1" ht="13.5" customHeight="1">
      <c r="A39" s="2" t="s">
        <v>11</v>
      </c>
      <c r="J39" s="11"/>
      <c r="K39" s="6"/>
    </row>
    <row r="40" spans="1:12" ht="13.5" customHeight="1">
      <c r="B40" s="17" t="s">
        <v>12</v>
      </c>
      <c r="C40" t="s">
        <v>13</v>
      </c>
      <c r="J40" s="11"/>
      <c r="K40" s="6"/>
      <c r="L40" s="2"/>
    </row>
    <row r="41" spans="1:12" ht="13.5" customHeight="1">
      <c r="A41" s="2"/>
      <c r="B41" s="2"/>
      <c r="C41" s="2"/>
      <c r="J41" s="11"/>
      <c r="K41" s="6"/>
      <c r="L41" s="2"/>
    </row>
    <row r="42" spans="1:12">
      <c r="A42" s="16" t="s">
        <v>20</v>
      </c>
      <c r="B42" s="16"/>
      <c r="C42" s="16"/>
      <c r="J42" s="11"/>
      <c r="K42" s="6"/>
      <c r="L42" s="2"/>
    </row>
    <row r="43" spans="1:12">
      <c r="B43" s="17" t="s">
        <v>14</v>
      </c>
      <c r="C43" t="s">
        <v>15</v>
      </c>
      <c r="J43" s="11"/>
      <c r="K43" s="6"/>
      <c r="L43" s="2"/>
    </row>
    <row r="44" spans="1:12">
      <c r="B44" s="18" t="s">
        <v>16</v>
      </c>
      <c r="C44" t="s">
        <v>21</v>
      </c>
      <c r="J44" s="11"/>
      <c r="K44" s="6"/>
      <c r="L44" s="2"/>
    </row>
    <row r="45" spans="1:12">
      <c r="J45" s="11"/>
      <c r="K45" s="6"/>
      <c r="L45" s="2"/>
    </row>
    <row r="46" spans="1:12">
      <c r="A46" t="s">
        <v>17</v>
      </c>
      <c r="J46" s="11"/>
      <c r="K46" s="6"/>
      <c r="L46" s="2"/>
    </row>
    <row r="47" spans="1:12">
      <c r="J47" s="11"/>
      <c r="K47" s="6"/>
      <c r="L47" s="2"/>
    </row>
    <row r="48" spans="1:12">
      <c r="J48" s="11"/>
      <c r="K48" s="6"/>
      <c r="L48" s="2"/>
    </row>
    <row r="49" spans="10:12">
      <c r="J49" s="11"/>
      <c r="K49" s="6"/>
      <c r="L49" s="2"/>
    </row>
    <row r="50" spans="10:12">
      <c r="J50" s="11"/>
      <c r="K50" s="6"/>
      <c r="L50" s="2"/>
    </row>
    <row r="51" spans="10:12">
      <c r="J51" s="11"/>
      <c r="K51" s="6"/>
      <c r="L51" s="2"/>
    </row>
    <row r="52" spans="10:12">
      <c r="J52" s="11"/>
      <c r="K52" s="6"/>
      <c r="L52" s="2"/>
    </row>
    <row r="53" spans="10:12">
      <c r="J53" s="11"/>
      <c r="K53" s="6"/>
      <c r="L53" s="2"/>
    </row>
    <row r="54" spans="10:12">
      <c r="J54" s="11"/>
      <c r="K54" s="6"/>
      <c r="L54" s="2"/>
    </row>
    <row r="55" spans="10:12">
      <c r="J55" s="11"/>
      <c r="K55" s="6"/>
      <c r="L55" s="2"/>
    </row>
    <row r="56" spans="10:12">
      <c r="J56" s="11"/>
      <c r="K56" s="6"/>
      <c r="L56" s="2"/>
    </row>
    <row r="57" spans="10:12">
      <c r="J57" s="11"/>
      <c r="K57" s="6"/>
      <c r="L57" s="2"/>
    </row>
    <row r="58" spans="10:12">
      <c r="J58" s="11"/>
      <c r="K58" s="6"/>
      <c r="L58" s="2"/>
    </row>
  </sheetData>
  <mergeCells count="16">
    <mergeCell ref="A4:I4"/>
    <mergeCell ref="E29:F29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</mergeCells>
  <phoneticPr fontId="2"/>
  <pageMargins left="0.37" right="0.39" top="0.74803149606299213" bottom="0.74803149606299213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57"/>
  <sheetViews>
    <sheetView view="pageBreakPreview" zoomScaleNormal="100" zoomScaleSheetLayoutView="100" workbookViewId="0">
      <selection activeCell="C9" sqref="C9"/>
    </sheetView>
  </sheetViews>
  <sheetFormatPr defaultColWidth="8.77734375" defaultRowHeight="13.2"/>
  <cols>
    <col min="1" max="1" width="6.6640625" customWidth="1"/>
    <col min="2" max="2" width="18.109375" customWidth="1"/>
    <col min="3" max="3" width="14.88671875" customWidth="1"/>
    <col min="4" max="4" width="14.44140625" customWidth="1"/>
    <col min="5" max="5" width="6.33203125" customWidth="1"/>
    <col min="6" max="6" width="12.33203125" customWidth="1"/>
    <col min="7" max="9" width="9.6640625" customWidth="1"/>
    <col min="10" max="10" width="10.77734375" customWidth="1"/>
    <col min="11" max="11" width="1.6640625" customWidth="1"/>
  </cols>
  <sheetData>
    <row r="3" spans="1:12">
      <c r="H3" s="22"/>
      <c r="I3" s="22"/>
      <c r="J3" s="22"/>
    </row>
    <row r="4" spans="1:12" ht="16.2">
      <c r="A4" s="132" t="s">
        <v>0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2" ht="16.2">
      <c r="D5" s="1"/>
      <c r="E5" s="1"/>
      <c r="F5" s="1"/>
      <c r="H5" s="22"/>
      <c r="I5" s="22"/>
      <c r="J5" s="22"/>
    </row>
    <row r="6" spans="1:12" s="2" customFormat="1" ht="18" customHeight="1">
      <c r="A6" s="2" t="s">
        <v>23</v>
      </c>
      <c r="H6" s="6"/>
      <c r="I6" s="6"/>
      <c r="J6" s="6"/>
    </row>
    <row r="7" spans="1:12" s="2" customFormat="1" ht="18" customHeight="1">
      <c r="A7" s="2" t="s">
        <v>24</v>
      </c>
      <c r="C7" s="3" t="s">
        <v>19</v>
      </c>
      <c r="D7" s="3"/>
      <c r="E7" s="4"/>
      <c r="F7" s="4"/>
      <c r="G7" s="4"/>
      <c r="H7" s="6"/>
      <c r="I7" s="6"/>
      <c r="J7" s="6"/>
      <c r="L7" s="5"/>
    </row>
    <row r="8" spans="1:12" s="2" customFormat="1" ht="18" customHeight="1">
      <c r="C8" s="6"/>
      <c r="D8" s="6"/>
      <c r="E8" s="6"/>
      <c r="F8" s="6"/>
      <c r="G8" s="6"/>
      <c r="H8" s="6"/>
      <c r="I8" s="6"/>
      <c r="J8" s="6"/>
      <c r="L8" s="5"/>
    </row>
    <row r="9" spans="1:12" s="2" customFormat="1" ht="18" customHeight="1">
      <c r="A9" s="2" t="s">
        <v>94</v>
      </c>
      <c r="C9" s="3" t="s">
        <v>95</v>
      </c>
      <c r="D9" s="3"/>
      <c r="E9" s="4"/>
      <c r="F9" s="6"/>
      <c r="G9" s="7"/>
      <c r="H9" s="6"/>
      <c r="I9" s="6"/>
      <c r="L9" s="5"/>
    </row>
    <row r="10" spans="1:12" s="2" customFormat="1" ht="18" customHeight="1">
      <c r="L10" s="5"/>
    </row>
    <row r="11" spans="1:12" s="2" customFormat="1" ht="18" customHeight="1">
      <c r="A11" s="2" t="s">
        <v>92</v>
      </c>
      <c r="C11" s="8" t="s">
        <v>93</v>
      </c>
      <c r="D11" s="8"/>
      <c r="E11" s="4"/>
      <c r="F11" s="130"/>
      <c r="L11" s="5"/>
    </row>
    <row r="12" spans="1:12" s="2" customFormat="1" ht="18" customHeight="1">
      <c r="L12" s="5"/>
    </row>
    <row r="13" spans="1:12" s="2" customFormat="1" ht="18" customHeight="1">
      <c r="A13" s="143" t="s">
        <v>81</v>
      </c>
      <c r="B13" s="143" t="s">
        <v>1</v>
      </c>
      <c r="C13" s="143" t="s">
        <v>82</v>
      </c>
      <c r="D13" s="143" t="s">
        <v>77</v>
      </c>
      <c r="E13" s="143"/>
      <c r="F13" s="144" t="s">
        <v>26</v>
      </c>
      <c r="G13" s="143" t="s">
        <v>30</v>
      </c>
      <c r="H13" s="143"/>
      <c r="I13" s="143"/>
      <c r="J13" s="143" t="s">
        <v>5</v>
      </c>
      <c r="L13" s="6"/>
    </row>
    <row r="14" spans="1:12" s="10" customFormat="1" ht="13.2" customHeight="1">
      <c r="A14" s="143"/>
      <c r="B14" s="143"/>
      <c r="C14" s="143"/>
      <c r="D14" s="143"/>
      <c r="E14" s="143"/>
      <c r="F14" s="144"/>
      <c r="G14" s="38" t="s">
        <v>27</v>
      </c>
      <c r="H14" s="37" t="s">
        <v>28</v>
      </c>
      <c r="I14" s="37" t="s">
        <v>29</v>
      </c>
      <c r="J14" s="143"/>
      <c r="K14" s="2"/>
      <c r="L14" s="9"/>
    </row>
    <row r="15" spans="1:12" s="2" customFormat="1" ht="21" customHeight="1">
      <c r="A15" s="126">
        <v>42787</v>
      </c>
      <c r="B15" s="25" t="s">
        <v>25</v>
      </c>
      <c r="C15" s="122" t="s">
        <v>83</v>
      </c>
      <c r="D15" s="137" t="s">
        <v>78</v>
      </c>
      <c r="E15" s="146"/>
      <c r="F15" s="26">
        <v>100000</v>
      </c>
      <c r="G15" s="39">
        <v>-720</v>
      </c>
      <c r="H15" s="28"/>
      <c r="I15" s="28"/>
      <c r="J15" s="43">
        <f>F15+G15+H15+I15</f>
        <v>99280</v>
      </c>
      <c r="K15" s="11"/>
      <c r="L15" s="6"/>
    </row>
    <row r="16" spans="1:12" s="2" customFormat="1" ht="21" customHeight="1">
      <c r="A16" s="29"/>
      <c r="B16" s="123"/>
      <c r="C16" s="123"/>
      <c r="D16" s="139"/>
      <c r="E16" s="145"/>
      <c r="F16" s="30"/>
      <c r="G16" s="40"/>
      <c r="H16" s="32"/>
      <c r="I16" s="32"/>
      <c r="J16" s="31">
        <f t="shared" ref="J16:J27" si="0">F16+G16+H16+I16</f>
        <v>0</v>
      </c>
      <c r="K16" s="11"/>
      <c r="L16" s="6"/>
    </row>
    <row r="17" spans="1:12" s="2" customFormat="1" ht="21" customHeight="1">
      <c r="A17" s="29"/>
      <c r="B17" s="123"/>
      <c r="C17" s="123"/>
      <c r="D17" s="139"/>
      <c r="E17" s="145"/>
      <c r="F17" s="30"/>
      <c r="G17" s="40"/>
      <c r="H17" s="32"/>
      <c r="I17" s="32"/>
      <c r="J17" s="31">
        <f t="shared" si="0"/>
        <v>0</v>
      </c>
      <c r="K17" s="11"/>
      <c r="L17" s="6"/>
    </row>
    <row r="18" spans="1:12" s="2" customFormat="1" ht="21" customHeight="1">
      <c r="A18" s="29"/>
      <c r="B18" s="123"/>
      <c r="C18" s="123"/>
      <c r="D18" s="139"/>
      <c r="E18" s="145"/>
      <c r="F18" s="30"/>
      <c r="G18" s="40"/>
      <c r="H18" s="32"/>
      <c r="I18" s="32"/>
      <c r="J18" s="31">
        <f t="shared" si="0"/>
        <v>0</v>
      </c>
      <c r="K18" s="11"/>
      <c r="L18" s="6"/>
    </row>
    <row r="19" spans="1:12" s="2" customFormat="1" ht="21" customHeight="1">
      <c r="A19" s="29"/>
      <c r="B19" s="123"/>
      <c r="C19" s="123"/>
      <c r="D19" s="139"/>
      <c r="E19" s="145"/>
      <c r="F19" s="30"/>
      <c r="G19" s="40"/>
      <c r="H19" s="32"/>
      <c r="I19" s="32"/>
      <c r="J19" s="31">
        <f t="shared" si="0"/>
        <v>0</v>
      </c>
      <c r="K19" s="11"/>
      <c r="L19" s="6"/>
    </row>
    <row r="20" spans="1:12" s="2" customFormat="1" ht="21" customHeight="1">
      <c r="A20" s="33"/>
      <c r="B20" s="124"/>
      <c r="C20" s="124"/>
      <c r="D20" s="139"/>
      <c r="E20" s="145"/>
      <c r="F20" s="30"/>
      <c r="G20" s="40"/>
      <c r="H20" s="31"/>
      <c r="I20" s="31"/>
      <c r="J20" s="31">
        <f t="shared" si="0"/>
        <v>0</v>
      </c>
      <c r="K20" s="11"/>
      <c r="L20" s="6"/>
    </row>
    <row r="21" spans="1:12" s="2" customFormat="1" ht="21" customHeight="1">
      <c r="A21" s="33"/>
      <c r="B21" s="124"/>
      <c r="C21" s="124"/>
      <c r="D21" s="139"/>
      <c r="E21" s="145"/>
      <c r="F21" s="30"/>
      <c r="G21" s="40"/>
      <c r="H21" s="31"/>
      <c r="I21" s="31"/>
      <c r="J21" s="31">
        <f t="shared" si="0"/>
        <v>0</v>
      </c>
      <c r="K21" s="11"/>
      <c r="L21" s="6"/>
    </row>
    <row r="22" spans="1:12" s="2" customFormat="1" ht="21" customHeight="1">
      <c r="A22" s="33"/>
      <c r="B22" s="124"/>
      <c r="C22" s="124"/>
      <c r="D22" s="139"/>
      <c r="E22" s="145"/>
      <c r="F22" s="30"/>
      <c r="G22" s="40"/>
      <c r="H22" s="31"/>
      <c r="I22" s="31"/>
      <c r="J22" s="31">
        <f t="shared" si="0"/>
        <v>0</v>
      </c>
      <c r="K22" s="11"/>
      <c r="L22" s="6"/>
    </row>
    <row r="23" spans="1:12" s="2" customFormat="1" ht="21" customHeight="1">
      <c r="A23" s="33"/>
      <c r="B23" s="124"/>
      <c r="C23" s="124"/>
      <c r="D23" s="139"/>
      <c r="E23" s="145"/>
      <c r="F23" s="30"/>
      <c r="G23" s="40"/>
      <c r="H23" s="31"/>
      <c r="I23" s="31"/>
      <c r="J23" s="31">
        <f t="shared" si="0"/>
        <v>0</v>
      </c>
      <c r="K23" s="11"/>
      <c r="L23" s="6"/>
    </row>
    <row r="24" spans="1:12" s="2" customFormat="1" ht="21" customHeight="1">
      <c r="A24" s="33"/>
      <c r="B24" s="124"/>
      <c r="C24" s="124"/>
      <c r="D24" s="139"/>
      <c r="E24" s="145"/>
      <c r="F24" s="30"/>
      <c r="G24" s="40"/>
      <c r="H24" s="31"/>
      <c r="I24" s="31"/>
      <c r="J24" s="31">
        <f t="shared" si="0"/>
        <v>0</v>
      </c>
      <c r="K24" s="11"/>
      <c r="L24" s="6"/>
    </row>
    <row r="25" spans="1:12" s="2" customFormat="1" ht="21" customHeight="1">
      <c r="A25" s="33"/>
      <c r="B25" s="124"/>
      <c r="C25" s="124"/>
      <c r="D25" s="139"/>
      <c r="E25" s="145"/>
      <c r="F25" s="30"/>
      <c r="G25" s="40"/>
      <c r="H25" s="31"/>
      <c r="I25" s="31"/>
      <c r="J25" s="31">
        <f t="shared" si="0"/>
        <v>0</v>
      </c>
      <c r="K25" s="11"/>
      <c r="L25" s="6"/>
    </row>
    <row r="26" spans="1:12" s="2" customFormat="1" ht="21" customHeight="1">
      <c r="A26" s="33"/>
      <c r="B26" s="124"/>
      <c r="C26" s="124"/>
      <c r="D26" s="139"/>
      <c r="E26" s="145"/>
      <c r="F26" s="30"/>
      <c r="G26" s="40"/>
      <c r="H26" s="31"/>
      <c r="I26" s="31"/>
      <c r="J26" s="31">
        <f t="shared" si="0"/>
        <v>0</v>
      </c>
      <c r="K26" s="11"/>
      <c r="L26" s="6"/>
    </row>
    <row r="27" spans="1:12" s="2" customFormat="1" ht="21" customHeight="1">
      <c r="A27" s="34"/>
      <c r="B27" s="125"/>
      <c r="C27" s="125"/>
      <c r="D27" s="141"/>
      <c r="E27" s="147"/>
      <c r="F27" s="35"/>
      <c r="G27" s="41"/>
      <c r="H27" s="36"/>
      <c r="I27" s="36"/>
      <c r="J27" s="44">
        <f t="shared" si="0"/>
        <v>0</v>
      </c>
      <c r="K27" s="11"/>
      <c r="L27" s="6"/>
    </row>
    <row r="28" spans="1:12" s="2" customFormat="1" ht="21" customHeight="1">
      <c r="A28" s="12"/>
      <c r="B28" s="13"/>
      <c r="C28" s="13"/>
      <c r="D28" s="13"/>
      <c r="E28" s="14"/>
      <c r="F28" s="15">
        <f>SUM(F15:F27)</f>
        <v>100000</v>
      </c>
      <c r="G28" s="42">
        <f>SUM(G15:G27)</f>
        <v>-720</v>
      </c>
      <c r="H28" s="19">
        <f>SUM(H15:H27)</f>
        <v>0</v>
      </c>
      <c r="I28" s="19">
        <f>SUM(I15:I27)</f>
        <v>0</v>
      </c>
      <c r="J28" s="15">
        <f>SUM(J15:J27)</f>
        <v>99280</v>
      </c>
      <c r="K28" s="11"/>
      <c r="L28" s="6"/>
    </row>
    <row r="29" spans="1:12" s="2" customFormat="1" ht="18" customHeight="1">
      <c r="H29" s="21"/>
      <c r="I29" s="21"/>
      <c r="K29" s="11"/>
      <c r="L29" s="6"/>
    </row>
    <row r="30" spans="1:12" s="2" customFormat="1" ht="13.5" customHeight="1">
      <c r="A30" s="2" t="s">
        <v>31</v>
      </c>
      <c r="K30" s="11"/>
      <c r="L30" s="6"/>
    </row>
    <row r="31" spans="1:12" s="2" customFormat="1" ht="13.5" customHeight="1">
      <c r="A31" s="16"/>
      <c r="B31" s="16"/>
      <c r="C31" s="16"/>
      <c r="K31" s="11"/>
      <c r="L31" s="6"/>
    </row>
    <row r="32" spans="1:12" s="2" customFormat="1" ht="13.5" customHeight="1">
      <c r="A32" s="2" t="s">
        <v>6</v>
      </c>
      <c r="K32" s="11"/>
      <c r="L32" s="6"/>
    </row>
    <row r="33" spans="1:13" s="2" customFormat="1" ht="13.5" customHeight="1">
      <c r="K33" s="11"/>
      <c r="L33" s="6"/>
    </row>
    <row r="34" spans="1:13" s="2" customFormat="1" ht="13.5" customHeight="1">
      <c r="A34" s="2" t="s">
        <v>7</v>
      </c>
      <c r="K34" s="11"/>
      <c r="L34" s="6"/>
    </row>
    <row r="35" spans="1:13" s="2" customFormat="1" ht="13.5" customHeight="1">
      <c r="A35" s="2" t="s">
        <v>84</v>
      </c>
      <c r="B35" s="17" t="s">
        <v>85</v>
      </c>
      <c r="C35" s="2" t="s">
        <v>9</v>
      </c>
      <c r="K35" s="11"/>
      <c r="L35" s="6"/>
    </row>
    <row r="36" spans="1:13" s="2" customFormat="1" ht="13.5" customHeight="1">
      <c r="C36" s="2" t="s">
        <v>10</v>
      </c>
      <c r="K36" s="11"/>
      <c r="L36" s="6"/>
    </row>
    <row r="37" spans="1:13" s="2" customFormat="1" ht="13.5" customHeight="1">
      <c r="K37" s="11"/>
      <c r="L37" s="6"/>
    </row>
    <row r="38" spans="1:13" s="2" customFormat="1" ht="13.5" customHeight="1">
      <c r="A38" s="2" t="s">
        <v>11</v>
      </c>
      <c r="K38" s="11"/>
      <c r="L38" s="6"/>
    </row>
    <row r="39" spans="1:13" ht="13.5" customHeight="1">
      <c r="B39" s="17" t="s">
        <v>12</v>
      </c>
      <c r="C39" t="s">
        <v>13</v>
      </c>
      <c r="K39" s="11"/>
      <c r="L39" s="6"/>
      <c r="M39" s="2"/>
    </row>
    <row r="40" spans="1:13" ht="13.5" customHeight="1">
      <c r="A40" s="2"/>
      <c r="B40" s="2"/>
      <c r="C40" s="2"/>
      <c r="K40" s="11"/>
      <c r="L40" s="6"/>
      <c r="M40" s="2"/>
    </row>
    <row r="41" spans="1:13">
      <c r="A41" s="16" t="s">
        <v>20</v>
      </c>
      <c r="B41" s="16"/>
      <c r="C41" s="16"/>
      <c r="K41" s="11"/>
      <c r="L41" s="6"/>
      <c r="M41" s="2"/>
    </row>
    <row r="42" spans="1:13">
      <c r="B42" s="17" t="s">
        <v>14</v>
      </c>
      <c r="C42" t="s">
        <v>15</v>
      </c>
      <c r="K42" s="11"/>
      <c r="L42" s="6"/>
      <c r="M42" s="2"/>
    </row>
    <row r="43" spans="1:13">
      <c r="B43" s="18" t="s">
        <v>16</v>
      </c>
      <c r="C43" t="s">
        <v>21</v>
      </c>
      <c r="K43" s="11"/>
      <c r="L43" s="6"/>
      <c r="M43" s="2"/>
    </row>
    <row r="44" spans="1:13">
      <c r="K44" s="11"/>
      <c r="L44" s="6"/>
      <c r="M44" s="2"/>
    </row>
    <row r="45" spans="1:13">
      <c r="A45" t="s">
        <v>17</v>
      </c>
      <c r="K45" s="11"/>
      <c r="L45" s="6"/>
      <c r="M45" s="2"/>
    </row>
    <row r="46" spans="1:13">
      <c r="K46" s="11"/>
      <c r="L46" s="6"/>
      <c r="M46" s="2"/>
    </row>
    <row r="47" spans="1:13">
      <c r="K47" s="11"/>
      <c r="L47" s="6"/>
      <c r="M47" s="2"/>
    </row>
    <row r="48" spans="1:13">
      <c r="K48" s="11"/>
      <c r="L48" s="6"/>
      <c r="M48" s="2"/>
    </row>
    <row r="49" spans="11:13">
      <c r="K49" s="11"/>
      <c r="L49" s="6"/>
      <c r="M49" s="2"/>
    </row>
    <row r="50" spans="11:13">
      <c r="K50" s="11"/>
      <c r="L50" s="6"/>
      <c r="M50" s="2"/>
    </row>
    <row r="51" spans="11:13">
      <c r="K51" s="11"/>
      <c r="L51" s="6"/>
      <c r="M51" s="2"/>
    </row>
    <row r="52" spans="11:13">
      <c r="K52" s="11"/>
      <c r="L52" s="6"/>
      <c r="M52" s="2"/>
    </row>
    <row r="53" spans="11:13">
      <c r="K53" s="11"/>
      <c r="L53" s="6"/>
      <c r="M53" s="2"/>
    </row>
    <row r="54" spans="11:13">
      <c r="K54" s="11"/>
      <c r="L54" s="6"/>
      <c r="M54" s="2"/>
    </row>
    <row r="55" spans="11:13">
      <c r="K55" s="11"/>
      <c r="L55" s="6"/>
      <c r="M55" s="2"/>
    </row>
    <row r="56" spans="11:13">
      <c r="K56" s="11"/>
      <c r="L56" s="6"/>
      <c r="M56" s="2"/>
    </row>
    <row r="57" spans="11:13">
      <c r="K57" s="11"/>
      <c r="L57" s="6"/>
      <c r="M57" s="2"/>
    </row>
  </sheetData>
  <mergeCells count="21">
    <mergeCell ref="D26:E26"/>
    <mergeCell ref="D27:E27"/>
    <mergeCell ref="D22:E22"/>
    <mergeCell ref="D23:E23"/>
    <mergeCell ref="D24:E24"/>
    <mergeCell ref="D25:E25"/>
    <mergeCell ref="D21:E21"/>
    <mergeCell ref="D15:E15"/>
    <mergeCell ref="D16:E16"/>
    <mergeCell ref="D17:E17"/>
    <mergeCell ref="B13:B14"/>
    <mergeCell ref="C13:C14"/>
    <mergeCell ref="D18:E18"/>
    <mergeCell ref="D19:E19"/>
    <mergeCell ref="A4:J4"/>
    <mergeCell ref="A13:A14"/>
    <mergeCell ref="D13:E14"/>
    <mergeCell ref="F13:F14"/>
    <mergeCell ref="D20:E20"/>
    <mergeCell ref="G13:I13"/>
    <mergeCell ref="J13:J14"/>
  </mergeCells>
  <phoneticPr fontId="2"/>
  <pageMargins left="0.4" right="0.32" top="0.74803149606299213" bottom="0.74803149606299213" header="0.31496062992125984" footer="0.31496062992125984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8"/>
  <sheetViews>
    <sheetView view="pageBreakPreview" topLeftCell="A7" zoomScale="90" zoomScaleNormal="100" zoomScaleSheetLayoutView="90" workbookViewId="0">
      <selection activeCell="T17" sqref="T17"/>
    </sheetView>
  </sheetViews>
  <sheetFormatPr defaultColWidth="9" defaultRowHeight="13.8"/>
  <cols>
    <col min="1" max="1" width="4.6640625" style="54" customWidth="1"/>
    <col min="2" max="2" width="9.6640625" style="54" customWidth="1"/>
    <col min="3" max="3" width="21.109375" style="54" customWidth="1"/>
    <col min="4" max="4" width="3.44140625" style="54" customWidth="1"/>
    <col min="5" max="5" width="3.33203125" style="54" customWidth="1"/>
    <col min="6" max="6" width="3.109375" style="54" customWidth="1"/>
    <col min="7" max="7" width="4" style="54" customWidth="1"/>
    <col min="8" max="9" width="3.33203125" style="54" customWidth="1"/>
    <col min="10" max="17" width="3" style="54" customWidth="1"/>
    <col min="18" max="19" width="6.6640625" style="54" customWidth="1"/>
    <col min="20" max="20" width="9.6640625" style="54" customWidth="1"/>
    <col min="21" max="21" width="21.109375" style="54" customWidth="1"/>
    <col min="22" max="22" width="3.44140625" style="54" customWidth="1"/>
    <col min="23" max="23" width="3.33203125" style="54" customWidth="1"/>
    <col min="24" max="24" width="3.109375" style="54" customWidth="1"/>
    <col min="25" max="25" width="4" style="54" customWidth="1"/>
    <col min="26" max="27" width="3.33203125" style="54" customWidth="1"/>
    <col min="28" max="35" width="3" style="54" customWidth="1"/>
    <col min="36" max="36" width="5.21875" style="54" customWidth="1"/>
    <col min="37" max="16384" width="9" style="54"/>
  </cols>
  <sheetData>
    <row r="1" spans="1:35" ht="17.25" customHeight="1">
      <c r="A1" s="46"/>
      <c r="B1" s="47"/>
      <c r="C1" s="48"/>
      <c r="D1" s="148" t="s">
        <v>32</v>
      </c>
      <c r="E1" s="148"/>
      <c r="F1" s="148"/>
      <c r="G1" s="148"/>
      <c r="H1" s="148"/>
      <c r="I1" s="148"/>
      <c r="J1" s="49"/>
      <c r="K1" s="49"/>
      <c r="L1" s="49"/>
      <c r="M1" s="49"/>
      <c r="N1" s="50"/>
      <c r="O1" s="51" t="s">
        <v>33</v>
      </c>
      <c r="P1" s="149">
        <v>1</v>
      </c>
      <c r="Q1" s="149"/>
      <c r="R1" s="52"/>
      <c r="S1" s="53"/>
      <c r="T1" s="47"/>
      <c r="U1" s="48"/>
      <c r="V1" s="148" t="s">
        <v>32</v>
      </c>
      <c r="W1" s="148"/>
      <c r="X1" s="148"/>
      <c r="Y1" s="148"/>
      <c r="Z1" s="148"/>
      <c r="AA1" s="148"/>
      <c r="AB1" s="49"/>
      <c r="AC1" s="49"/>
      <c r="AD1" s="49"/>
      <c r="AE1" s="49"/>
      <c r="AF1" s="50"/>
      <c r="AG1" s="51" t="s">
        <v>33</v>
      </c>
      <c r="AH1" s="149">
        <v>2</v>
      </c>
      <c r="AI1" s="149"/>
    </row>
    <row r="2" spans="1:35" ht="17.25" customHeight="1">
      <c r="B2" s="49"/>
      <c r="C2" s="49"/>
      <c r="D2" s="148"/>
      <c r="E2" s="148"/>
      <c r="F2" s="148"/>
      <c r="G2" s="148"/>
      <c r="H2" s="148"/>
      <c r="I2" s="148"/>
      <c r="J2" s="49"/>
      <c r="K2" s="49"/>
      <c r="L2" s="49"/>
      <c r="M2" s="49"/>
      <c r="N2" s="49"/>
      <c r="O2" s="49"/>
      <c r="P2" s="49"/>
      <c r="Q2" s="49"/>
      <c r="R2" s="49"/>
      <c r="S2" s="53"/>
      <c r="T2" s="49"/>
      <c r="U2" s="49"/>
      <c r="V2" s="148"/>
      <c r="W2" s="148"/>
      <c r="X2" s="148"/>
      <c r="Y2" s="148"/>
      <c r="Z2" s="148"/>
      <c r="AA2" s="148"/>
      <c r="AB2" s="49"/>
      <c r="AC2" s="49"/>
      <c r="AD2" s="49"/>
      <c r="AE2" s="49"/>
      <c r="AF2" s="49"/>
      <c r="AG2" s="49"/>
      <c r="AH2" s="49"/>
      <c r="AI2" s="49"/>
    </row>
    <row r="3" spans="1:35" ht="17.25" customHeight="1">
      <c r="B3" s="49"/>
      <c r="C3" s="49"/>
      <c r="D3" s="55"/>
      <c r="E3" s="55"/>
      <c r="F3" s="55"/>
      <c r="G3" s="55"/>
      <c r="H3" s="55"/>
      <c r="I3" s="55"/>
      <c r="J3" s="49"/>
      <c r="K3" s="49"/>
      <c r="L3" s="49"/>
      <c r="M3" s="49"/>
      <c r="N3" s="49"/>
      <c r="O3" s="49"/>
      <c r="P3" s="49"/>
      <c r="Q3" s="49"/>
      <c r="R3" s="49"/>
      <c r="S3" s="53"/>
      <c r="T3" s="49"/>
      <c r="U3" s="49"/>
      <c r="V3" s="55"/>
      <c r="W3" s="55"/>
      <c r="X3" s="55"/>
      <c r="Y3" s="55"/>
      <c r="Z3" s="55"/>
      <c r="AA3" s="55"/>
      <c r="AB3" s="49"/>
      <c r="AC3" s="49"/>
      <c r="AD3" s="49"/>
      <c r="AE3" s="49"/>
      <c r="AF3" s="49"/>
      <c r="AG3" s="49"/>
      <c r="AH3" s="49"/>
      <c r="AI3" s="49"/>
    </row>
    <row r="4" spans="1:35" ht="18" customHeight="1">
      <c r="B4" s="150" t="s">
        <v>34</v>
      </c>
      <c r="C4" s="150"/>
      <c r="D4" s="150"/>
      <c r="E4" s="150"/>
      <c r="F4" s="150"/>
      <c r="G4" s="150"/>
      <c r="H4" s="56"/>
      <c r="I4" s="57"/>
      <c r="J4" s="57"/>
      <c r="K4" s="57"/>
      <c r="L4" s="57"/>
      <c r="M4" s="57"/>
      <c r="N4" s="57"/>
      <c r="O4" s="57"/>
      <c r="P4" s="57"/>
      <c r="Q4" s="57"/>
      <c r="R4" s="57"/>
      <c r="S4" s="53"/>
      <c r="T4" s="150" t="s">
        <v>34</v>
      </c>
      <c r="U4" s="150"/>
      <c r="V4" s="150"/>
      <c r="W4" s="150"/>
      <c r="X4" s="150"/>
      <c r="Y4" s="150"/>
      <c r="Z4" s="56"/>
      <c r="AA4" s="57"/>
      <c r="AB4" s="57"/>
      <c r="AC4" s="57"/>
      <c r="AD4" s="57"/>
      <c r="AE4" s="57"/>
      <c r="AF4" s="57"/>
      <c r="AG4" s="57"/>
      <c r="AH4" s="57"/>
      <c r="AI4" s="57"/>
    </row>
    <row r="5" spans="1:35" ht="18" customHeight="1">
      <c r="B5" s="152"/>
      <c r="C5" s="152"/>
      <c r="D5" s="152"/>
      <c r="E5" s="152"/>
      <c r="F5" s="152"/>
      <c r="G5" s="152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3"/>
      <c r="T5" s="152"/>
      <c r="U5" s="152"/>
      <c r="V5" s="152"/>
      <c r="W5" s="152"/>
      <c r="X5" s="152"/>
      <c r="Y5" s="152"/>
      <c r="Z5" s="58"/>
      <c r="AA5" s="58"/>
      <c r="AB5" s="58"/>
      <c r="AC5" s="58"/>
      <c r="AD5" s="58"/>
      <c r="AE5" s="58"/>
      <c r="AF5" s="58"/>
      <c r="AG5" s="58"/>
      <c r="AH5" s="58"/>
      <c r="AI5" s="58"/>
    </row>
    <row r="6" spans="1:35" ht="17.25" customHeight="1">
      <c r="D6" s="153" t="s">
        <v>35</v>
      </c>
      <c r="E6" s="155">
        <f>+M9+M10</f>
        <v>100000</v>
      </c>
      <c r="F6" s="155"/>
      <c r="G6" s="155"/>
      <c r="H6" s="155"/>
      <c r="I6" s="155"/>
      <c r="J6" s="157" t="s">
        <v>36</v>
      </c>
      <c r="K6" s="157"/>
      <c r="S6" s="53"/>
      <c r="V6" s="153" t="s">
        <v>35</v>
      </c>
      <c r="W6" s="155">
        <f>+AE9+AE10</f>
        <v>111370</v>
      </c>
      <c r="X6" s="155"/>
      <c r="Y6" s="155"/>
      <c r="Z6" s="155"/>
      <c r="AA6" s="155"/>
      <c r="AB6" s="157" t="s">
        <v>36</v>
      </c>
      <c r="AC6" s="157"/>
    </row>
    <row r="7" spans="1:35" ht="17.25" customHeight="1">
      <c r="D7" s="154"/>
      <c r="E7" s="156"/>
      <c r="F7" s="156"/>
      <c r="G7" s="156"/>
      <c r="H7" s="156"/>
      <c r="I7" s="156"/>
      <c r="J7" s="158"/>
      <c r="K7" s="158"/>
      <c r="S7" s="53"/>
      <c r="V7" s="154"/>
      <c r="W7" s="156"/>
      <c r="X7" s="156"/>
      <c r="Y7" s="156"/>
      <c r="Z7" s="156"/>
      <c r="AA7" s="156"/>
      <c r="AB7" s="158"/>
      <c r="AC7" s="158"/>
    </row>
    <row r="8" spans="1:35" ht="17.25" customHeight="1">
      <c r="D8" s="59"/>
      <c r="F8" s="60"/>
      <c r="G8" s="61"/>
      <c r="I8" s="62"/>
      <c r="S8" s="53"/>
      <c r="V8" s="59"/>
      <c r="X8" s="60"/>
      <c r="Y8" s="61"/>
      <c r="AA8" s="62"/>
    </row>
    <row r="9" spans="1:35" ht="17.25" customHeight="1">
      <c r="B9" s="63" t="s">
        <v>37</v>
      </c>
      <c r="C9" s="64" t="s">
        <v>88</v>
      </c>
      <c r="D9" s="65"/>
      <c r="E9" s="65"/>
      <c r="F9" s="65"/>
      <c r="G9" s="65"/>
      <c r="H9" s="66" t="s">
        <v>39</v>
      </c>
      <c r="I9" s="66"/>
      <c r="J9" s="65"/>
      <c r="K9" s="65"/>
      <c r="L9" s="65"/>
      <c r="M9" s="159">
        <v>75000</v>
      </c>
      <c r="N9" s="159"/>
      <c r="O9" s="159"/>
      <c r="P9" s="159"/>
      <c r="Q9" s="67" t="s">
        <v>40</v>
      </c>
      <c r="S9" s="53"/>
      <c r="T9" s="63" t="s">
        <v>37</v>
      </c>
      <c r="U9" s="64" t="s">
        <v>91</v>
      </c>
      <c r="V9" s="65"/>
      <c r="W9" s="65"/>
      <c r="X9" s="65"/>
      <c r="Y9" s="65"/>
      <c r="Z9" s="66" t="s">
        <v>39</v>
      </c>
      <c r="AA9" s="66"/>
      <c r="AB9" s="65"/>
      <c r="AC9" s="65"/>
      <c r="AD9" s="65"/>
      <c r="AE9" s="159">
        <f>-13630+100000</f>
        <v>86370</v>
      </c>
      <c r="AF9" s="159"/>
      <c r="AG9" s="159"/>
      <c r="AH9" s="159"/>
      <c r="AI9" s="67" t="s">
        <v>40</v>
      </c>
    </row>
    <row r="10" spans="1:35" ht="17.25" customHeight="1">
      <c r="B10" s="68"/>
      <c r="C10" s="64" t="s">
        <v>41</v>
      </c>
      <c r="D10" s="68"/>
      <c r="E10" s="69"/>
      <c r="F10" s="70"/>
      <c r="G10" s="71"/>
      <c r="H10" s="72" t="s">
        <v>3</v>
      </c>
      <c r="I10" s="72"/>
      <c r="J10" s="73"/>
      <c r="K10" s="69"/>
      <c r="L10" s="69"/>
      <c r="M10" s="159">
        <v>25000</v>
      </c>
      <c r="N10" s="159"/>
      <c r="O10" s="159"/>
      <c r="P10" s="159"/>
      <c r="Q10" s="67"/>
      <c r="S10" s="53"/>
      <c r="T10" s="68"/>
      <c r="U10" s="64" t="s">
        <v>41</v>
      </c>
      <c r="V10" s="68"/>
      <c r="W10" s="69"/>
      <c r="X10" s="70"/>
      <c r="Y10" s="71"/>
      <c r="Z10" s="72" t="s">
        <v>3</v>
      </c>
      <c r="AA10" s="72"/>
      <c r="AB10" s="73"/>
      <c r="AC10" s="69"/>
      <c r="AD10" s="69"/>
      <c r="AE10" s="159">
        <v>25000</v>
      </c>
      <c r="AF10" s="159"/>
      <c r="AG10" s="159"/>
      <c r="AH10" s="159"/>
      <c r="AI10" s="67"/>
    </row>
    <row r="11" spans="1:35" ht="18" customHeight="1">
      <c r="B11" s="65"/>
      <c r="C11" s="64" t="s">
        <v>42</v>
      </c>
      <c r="D11" s="65"/>
      <c r="E11" s="65"/>
      <c r="F11" s="65"/>
      <c r="G11" s="65"/>
      <c r="H11" s="74" t="s">
        <v>43</v>
      </c>
      <c r="I11" s="74"/>
      <c r="J11" s="75"/>
      <c r="K11" s="75"/>
      <c r="L11" s="75"/>
      <c r="M11" s="151">
        <f>-INT((M9+M10)*10.21%)</f>
        <v>-10210</v>
      </c>
      <c r="N11" s="151"/>
      <c r="O11" s="151"/>
      <c r="P11" s="151"/>
      <c r="Q11" s="67"/>
      <c r="S11" s="53"/>
      <c r="T11" s="65"/>
      <c r="U11" s="64" t="s">
        <v>42</v>
      </c>
      <c r="V11" s="65"/>
      <c r="W11" s="65"/>
      <c r="X11" s="65"/>
      <c r="Y11" s="65"/>
      <c r="Z11" s="74" t="s">
        <v>43</v>
      </c>
      <c r="AA11" s="74"/>
      <c r="AB11" s="75"/>
      <c r="AC11" s="75"/>
      <c r="AD11" s="75"/>
      <c r="AE11" s="151">
        <f>-INT((AE9+AE10)*10.21%)</f>
        <v>-11370</v>
      </c>
      <c r="AF11" s="151"/>
      <c r="AG11" s="151"/>
      <c r="AH11" s="151"/>
      <c r="AI11" s="67"/>
    </row>
    <row r="12" spans="1:35" ht="18" customHeight="1">
      <c r="B12" s="65"/>
      <c r="C12" s="64"/>
      <c r="D12" s="65"/>
      <c r="E12" s="65"/>
      <c r="F12" s="65"/>
      <c r="G12" s="65"/>
      <c r="H12" s="72" t="s">
        <v>44</v>
      </c>
      <c r="I12" s="72"/>
      <c r="J12" s="65"/>
      <c r="K12" s="65"/>
      <c r="L12" s="65"/>
      <c r="M12" s="160">
        <f>SUM(M9:P11)</f>
        <v>89790</v>
      </c>
      <c r="N12" s="160"/>
      <c r="O12" s="160"/>
      <c r="P12" s="160"/>
      <c r="Q12" s="67" t="s">
        <v>40</v>
      </c>
      <c r="S12" s="53"/>
      <c r="T12" s="65"/>
      <c r="U12" s="64"/>
      <c r="V12" s="65"/>
      <c r="W12" s="65"/>
      <c r="X12" s="65"/>
      <c r="Y12" s="65"/>
      <c r="Z12" s="72" t="s">
        <v>44</v>
      </c>
      <c r="AA12" s="72"/>
      <c r="AB12" s="65"/>
      <c r="AC12" s="65"/>
      <c r="AD12" s="65"/>
      <c r="AE12" s="160">
        <f>SUM(AE9:AH11)</f>
        <v>100000</v>
      </c>
      <c r="AF12" s="160"/>
      <c r="AG12" s="160"/>
      <c r="AH12" s="160"/>
      <c r="AI12" s="67" t="s">
        <v>40</v>
      </c>
    </row>
    <row r="13" spans="1:35" ht="18" customHeight="1">
      <c r="B13" s="69"/>
      <c r="C13" s="69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76"/>
      <c r="S13" s="53"/>
      <c r="T13" s="69"/>
      <c r="U13" s="69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</row>
    <row r="14" spans="1:35" s="73" customFormat="1" ht="18" customHeight="1">
      <c r="B14" s="77"/>
      <c r="C14" s="77"/>
      <c r="D14" s="78"/>
      <c r="E14" s="79"/>
      <c r="F14" s="162" t="s">
        <v>45</v>
      </c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80"/>
      <c r="S14" s="81"/>
      <c r="T14" s="77"/>
      <c r="U14" s="77"/>
      <c r="V14" s="78"/>
      <c r="W14" s="79"/>
      <c r="X14" s="162" t="s">
        <v>45</v>
      </c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</row>
    <row r="15" spans="1:35" s="73" customFormat="1" ht="18" customHeight="1">
      <c r="B15" s="77"/>
      <c r="C15" s="77"/>
      <c r="D15" s="78"/>
      <c r="E15" s="79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80"/>
      <c r="S15" s="81"/>
      <c r="T15" s="77"/>
      <c r="U15" s="77"/>
      <c r="V15" s="78"/>
      <c r="W15" s="79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</row>
    <row r="16" spans="1:35" ht="17.25" customHeight="1">
      <c r="B16" s="69"/>
      <c r="C16" s="69"/>
      <c r="D16" s="82"/>
      <c r="E16" s="69"/>
      <c r="F16" s="70"/>
      <c r="G16" s="71"/>
      <c r="H16" s="163" t="s">
        <v>86</v>
      </c>
      <c r="I16" s="163"/>
      <c r="J16" s="163"/>
      <c r="K16" s="163"/>
      <c r="L16" s="163"/>
      <c r="M16" s="163"/>
      <c r="N16" s="163"/>
      <c r="O16" s="163"/>
      <c r="P16" s="163"/>
      <c r="Q16" s="163"/>
      <c r="S16" s="53"/>
      <c r="T16" s="69"/>
      <c r="U16" s="69"/>
      <c r="V16" s="82"/>
      <c r="W16" s="69"/>
      <c r="X16" s="70"/>
      <c r="Y16" s="71"/>
      <c r="Z16" s="164" t="s">
        <v>89</v>
      </c>
      <c r="AA16" s="164"/>
      <c r="AB16" s="164"/>
      <c r="AC16" s="164"/>
      <c r="AD16" s="164"/>
      <c r="AE16" s="164"/>
      <c r="AF16" s="164"/>
      <c r="AG16" s="164"/>
      <c r="AH16" s="164"/>
      <c r="AI16" s="164"/>
    </row>
    <row r="17" spans="1:36" ht="17.25" customHeight="1">
      <c r="B17" s="83" t="s">
        <v>87</v>
      </c>
      <c r="C17" s="84" t="s">
        <v>49</v>
      </c>
      <c r="D17" s="82"/>
      <c r="E17" s="69"/>
      <c r="F17" s="70"/>
      <c r="G17" s="71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S17" s="53"/>
      <c r="T17" s="83" t="s">
        <v>90</v>
      </c>
      <c r="U17" s="84" t="s">
        <v>49</v>
      </c>
      <c r="V17" s="82"/>
      <c r="W17" s="69"/>
      <c r="X17" s="70"/>
      <c r="Y17" s="71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</row>
    <row r="18" spans="1:36" ht="17.25" customHeight="1">
      <c r="B18" s="69"/>
      <c r="C18" s="69"/>
      <c r="D18" s="82"/>
      <c r="E18" s="69"/>
      <c r="F18" s="70"/>
      <c r="G18" s="71"/>
      <c r="H18" s="71"/>
      <c r="I18" s="71"/>
      <c r="J18" s="69"/>
      <c r="K18" s="69"/>
      <c r="L18" s="69"/>
      <c r="M18" s="69"/>
      <c r="S18" s="53"/>
      <c r="T18" s="69"/>
      <c r="U18" s="69"/>
      <c r="V18" s="82"/>
      <c r="W18" s="69"/>
      <c r="X18" s="70"/>
      <c r="Y18" s="71"/>
      <c r="Z18" s="71"/>
      <c r="AA18" s="71"/>
      <c r="AB18" s="69"/>
      <c r="AC18" s="69"/>
      <c r="AD18" s="69"/>
      <c r="AE18" s="69"/>
    </row>
    <row r="19" spans="1:36" ht="10.5" customHeight="1">
      <c r="A19" s="85"/>
      <c r="B19" s="85"/>
      <c r="C19" s="85"/>
      <c r="D19" s="86"/>
      <c r="E19" s="87"/>
      <c r="F19" s="86"/>
      <c r="G19" s="86"/>
      <c r="H19" s="86"/>
      <c r="I19" s="87"/>
      <c r="J19" s="85"/>
      <c r="K19" s="85"/>
      <c r="L19" s="85"/>
      <c r="M19" s="85"/>
      <c r="N19" s="85"/>
      <c r="O19" s="85"/>
      <c r="P19" s="85"/>
      <c r="Q19" s="85"/>
      <c r="R19" s="85"/>
      <c r="S19" s="88"/>
      <c r="T19" s="85"/>
      <c r="U19" s="85"/>
      <c r="V19" s="86"/>
      <c r="W19" s="87"/>
      <c r="X19" s="86"/>
      <c r="Y19" s="86"/>
      <c r="Z19" s="86"/>
      <c r="AA19" s="87"/>
      <c r="AB19" s="85"/>
      <c r="AC19" s="85"/>
      <c r="AD19" s="85"/>
      <c r="AE19" s="85"/>
      <c r="AF19" s="85"/>
      <c r="AG19" s="85"/>
      <c r="AH19" s="85"/>
      <c r="AI19" s="85"/>
      <c r="AJ19" s="85"/>
    </row>
    <row r="20" spans="1:36" ht="17.25" customHeight="1">
      <c r="B20" s="89"/>
      <c r="C20" s="89"/>
      <c r="D20" s="148" t="s">
        <v>51</v>
      </c>
      <c r="E20" s="148"/>
      <c r="F20" s="148"/>
      <c r="G20" s="148"/>
      <c r="H20" s="148"/>
      <c r="I20" s="148"/>
      <c r="J20" s="89"/>
      <c r="K20" s="89"/>
      <c r="L20" s="89"/>
      <c r="M20" s="89"/>
      <c r="N20" s="89"/>
      <c r="O20" s="89"/>
      <c r="P20" s="89"/>
      <c r="Q20" s="89"/>
      <c r="R20" s="52"/>
      <c r="S20" s="53"/>
      <c r="T20" s="89"/>
      <c r="U20" s="89"/>
      <c r="V20" s="148" t="s">
        <v>51</v>
      </c>
      <c r="W20" s="148"/>
      <c r="X20" s="148"/>
      <c r="Y20" s="148"/>
      <c r="Z20" s="148"/>
      <c r="AA20" s="148"/>
      <c r="AB20" s="89"/>
      <c r="AC20" s="89"/>
      <c r="AD20" s="89"/>
      <c r="AE20" s="89"/>
      <c r="AF20" s="89"/>
      <c r="AG20" s="89"/>
      <c r="AH20" s="89"/>
      <c r="AI20" s="89"/>
    </row>
    <row r="21" spans="1:36" ht="17.25" customHeight="1">
      <c r="B21" s="89"/>
      <c r="C21" s="89"/>
      <c r="D21" s="148"/>
      <c r="E21" s="148"/>
      <c r="F21" s="148"/>
      <c r="G21" s="148"/>
      <c r="H21" s="148"/>
      <c r="I21" s="148"/>
      <c r="J21" s="89"/>
      <c r="K21" s="89"/>
      <c r="L21" s="89"/>
      <c r="M21" s="89"/>
      <c r="N21" s="50"/>
      <c r="O21" s="51" t="s">
        <v>52</v>
      </c>
      <c r="P21" s="165">
        <f>+P1</f>
        <v>1</v>
      </c>
      <c r="Q21" s="165"/>
      <c r="R21" s="49"/>
      <c r="S21" s="53"/>
      <c r="T21" s="89"/>
      <c r="U21" s="89"/>
      <c r="V21" s="148"/>
      <c r="W21" s="148"/>
      <c r="X21" s="148"/>
      <c r="Y21" s="148"/>
      <c r="Z21" s="148"/>
      <c r="AA21" s="148"/>
      <c r="AB21" s="89"/>
      <c r="AC21" s="89"/>
      <c r="AD21" s="89"/>
      <c r="AE21" s="89"/>
      <c r="AF21" s="50"/>
      <c r="AG21" s="51" t="s">
        <v>52</v>
      </c>
      <c r="AH21" s="165">
        <f>+AH1</f>
        <v>2</v>
      </c>
      <c r="AI21" s="165"/>
    </row>
    <row r="22" spans="1:36" ht="17.25" customHeight="1">
      <c r="B22" s="89"/>
      <c r="C22" s="89"/>
      <c r="D22" s="55"/>
      <c r="E22" s="55"/>
      <c r="F22" s="55"/>
      <c r="G22" s="55"/>
      <c r="H22" s="55"/>
      <c r="I22" s="55"/>
      <c r="J22" s="89"/>
      <c r="K22" s="89"/>
      <c r="L22" s="89"/>
      <c r="M22" s="89"/>
      <c r="N22" s="89"/>
      <c r="O22" s="89"/>
      <c r="P22" s="89"/>
      <c r="Q22" s="89"/>
      <c r="R22" s="49"/>
      <c r="S22" s="53"/>
      <c r="T22" s="89"/>
      <c r="U22" s="89"/>
      <c r="V22" s="55"/>
      <c r="W22" s="55"/>
      <c r="X22" s="55"/>
      <c r="Y22" s="55"/>
      <c r="Z22" s="55"/>
      <c r="AA22" s="55"/>
      <c r="AB22" s="89"/>
      <c r="AC22" s="89"/>
      <c r="AD22" s="89"/>
      <c r="AE22" s="89"/>
      <c r="AF22" s="89"/>
      <c r="AG22" s="89"/>
      <c r="AH22" s="89"/>
      <c r="AI22" s="89"/>
    </row>
    <row r="23" spans="1:36" ht="16.2">
      <c r="B23" s="90" t="str">
        <f>+F14</f>
        <v>公益社団法人　電気化学会</v>
      </c>
      <c r="C23" s="90"/>
      <c r="D23" s="90"/>
      <c r="E23" s="91"/>
      <c r="F23" s="91"/>
      <c r="G23" s="91"/>
      <c r="H23" s="56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3"/>
      <c r="T23" s="90" t="str">
        <f>+X14</f>
        <v>公益社団法人　電気化学会</v>
      </c>
      <c r="U23" s="90"/>
      <c r="V23" s="90"/>
      <c r="W23" s="91"/>
      <c r="X23" s="91"/>
      <c r="Y23" s="91"/>
      <c r="Z23" s="56"/>
      <c r="AA23" s="57"/>
      <c r="AB23" s="57"/>
      <c r="AC23" s="57"/>
      <c r="AD23" s="57"/>
      <c r="AE23" s="57"/>
      <c r="AF23" s="57"/>
      <c r="AG23" s="57"/>
      <c r="AH23" s="57"/>
      <c r="AI23" s="57"/>
    </row>
    <row r="24" spans="1:36" ht="16.2">
      <c r="B24" s="167" t="str">
        <f>+H16</f>
        <v>〇〇支部</v>
      </c>
      <c r="C24" s="167"/>
      <c r="D24" s="167"/>
      <c r="E24" s="92"/>
      <c r="F24" s="92" t="s">
        <v>53</v>
      </c>
      <c r="G24" s="92"/>
      <c r="H24" s="56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3"/>
      <c r="T24" s="167" t="str">
        <f>+Z16</f>
        <v>△△支部</v>
      </c>
      <c r="U24" s="167"/>
      <c r="V24" s="167"/>
      <c r="W24" s="92"/>
      <c r="X24" s="92" t="s">
        <v>53</v>
      </c>
      <c r="Y24" s="92"/>
      <c r="Z24" s="56"/>
      <c r="AA24" s="57"/>
      <c r="AB24" s="57"/>
      <c r="AC24" s="57"/>
      <c r="AD24" s="57"/>
      <c r="AE24" s="57"/>
      <c r="AF24" s="57"/>
      <c r="AG24" s="57"/>
      <c r="AH24" s="57"/>
      <c r="AI24" s="57"/>
    </row>
    <row r="25" spans="1:36" ht="18" customHeight="1">
      <c r="B25" s="152"/>
      <c r="C25" s="152"/>
      <c r="D25" s="152"/>
      <c r="E25" s="152"/>
      <c r="F25" s="152"/>
      <c r="G25" s="152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3"/>
      <c r="T25" s="152"/>
      <c r="U25" s="152"/>
      <c r="V25" s="152"/>
      <c r="W25" s="152"/>
      <c r="X25" s="152"/>
      <c r="Y25" s="152"/>
      <c r="Z25" s="58"/>
      <c r="AA25" s="58"/>
      <c r="AB25" s="58"/>
      <c r="AC25" s="58"/>
      <c r="AD25" s="58"/>
      <c r="AE25" s="58"/>
      <c r="AF25" s="58"/>
      <c r="AG25" s="58"/>
      <c r="AH25" s="58"/>
      <c r="AI25" s="58"/>
    </row>
    <row r="26" spans="1:36" ht="17.25" customHeight="1">
      <c r="D26" s="153" t="s">
        <v>35</v>
      </c>
      <c r="E26" s="168">
        <f>+E6</f>
        <v>100000</v>
      </c>
      <c r="F26" s="168"/>
      <c r="G26" s="168"/>
      <c r="H26" s="168"/>
      <c r="I26" s="168"/>
      <c r="J26" s="157" t="s">
        <v>36</v>
      </c>
      <c r="K26" s="157"/>
      <c r="S26" s="53"/>
      <c r="V26" s="153" t="s">
        <v>35</v>
      </c>
      <c r="W26" s="168">
        <f>+W6</f>
        <v>111370</v>
      </c>
      <c r="X26" s="168"/>
      <c r="Y26" s="168"/>
      <c r="Z26" s="168"/>
      <c r="AA26" s="168"/>
      <c r="AB26" s="157" t="s">
        <v>36</v>
      </c>
      <c r="AC26" s="157"/>
    </row>
    <row r="27" spans="1:36" ht="17.25" customHeight="1">
      <c r="D27" s="154"/>
      <c r="E27" s="169"/>
      <c r="F27" s="169"/>
      <c r="G27" s="169"/>
      <c r="H27" s="169"/>
      <c r="I27" s="169"/>
      <c r="J27" s="158"/>
      <c r="K27" s="158"/>
      <c r="S27" s="53"/>
      <c r="V27" s="154"/>
      <c r="W27" s="169"/>
      <c r="X27" s="169"/>
      <c r="Y27" s="169"/>
      <c r="Z27" s="169"/>
      <c r="AA27" s="169"/>
      <c r="AB27" s="158"/>
      <c r="AC27" s="158"/>
    </row>
    <row r="28" spans="1:36" ht="17.25" customHeight="1">
      <c r="D28" s="59"/>
      <c r="F28" s="60"/>
      <c r="G28" s="61"/>
      <c r="I28" s="62"/>
      <c r="S28" s="53"/>
      <c r="V28" s="59"/>
      <c r="X28" s="60"/>
      <c r="Y28" s="61"/>
      <c r="AA28" s="62"/>
    </row>
    <row r="29" spans="1:36" ht="17.25" customHeight="1">
      <c r="B29" s="93" t="s">
        <v>37</v>
      </c>
      <c r="C29" s="94" t="str">
        <f>+C9</f>
        <v>平成××年×月×日実施</v>
      </c>
      <c r="D29" s="95"/>
      <c r="E29" s="95"/>
      <c r="F29" s="95"/>
      <c r="G29" s="95"/>
      <c r="H29" s="96" t="s">
        <v>39</v>
      </c>
      <c r="I29" s="95"/>
      <c r="J29" s="95"/>
      <c r="K29" s="95"/>
      <c r="L29" s="95"/>
      <c r="M29" s="170">
        <f>+M9</f>
        <v>75000</v>
      </c>
      <c r="N29" s="170"/>
      <c r="O29" s="170"/>
      <c r="P29" s="170"/>
      <c r="Q29" s="97" t="s">
        <v>54</v>
      </c>
      <c r="S29" s="53"/>
      <c r="T29" s="93" t="s">
        <v>37</v>
      </c>
      <c r="U29" s="94" t="str">
        <f>+U9</f>
        <v>平成×年×月×日実施</v>
      </c>
      <c r="V29" s="95"/>
      <c r="W29" s="95"/>
      <c r="X29" s="95"/>
      <c r="Y29" s="95"/>
      <c r="Z29" s="96" t="s">
        <v>39</v>
      </c>
      <c r="AA29" s="95"/>
      <c r="AB29" s="95"/>
      <c r="AC29" s="95"/>
      <c r="AD29" s="95"/>
      <c r="AE29" s="170">
        <f>+AE9</f>
        <v>86370</v>
      </c>
      <c r="AF29" s="170"/>
      <c r="AG29" s="170"/>
      <c r="AH29" s="170"/>
      <c r="AI29" s="97" t="s">
        <v>54</v>
      </c>
    </row>
    <row r="30" spans="1:36" ht="17.25" customHeight="1">
      <c r="B30" s="98"/>
      <c r="C30" s="94" t="str">
        <f>+C10</f>
        <v>電気化学会セミナー</v>
      </c>
      <c r="D30" s="82"/>
      <c r="E30" s="69"/>
      <c r="F30" s="70"/>
      <c r="G30" s="71"/>
      <c r="H30" s="99" t="s">
        <v>3</v>
      </c>
      <c r="I30" s="71"/>
      <c r="J30" s="69"/>
      <c r="K30" s="69"/>
      <c r="L30" s="69"/>
      <c r="M30" s="170">
        <f t="shared" ref="M30:M31" si="0">+M10</f>
        <v>25000</v>
      </c>
      <c r="N30" s="170"/>
      <c r="O30" s="170"/>
      <c r="P30" s="170"/>
      <c r="Q30" s="100"/>
      <c r="S30" s="53"/>
      <c r="T30" s="98"/>
      <c r="U30" s="94" t="str">
        <f>+U10</f>
        <v>電気化学会セミナー</v>
      </c>
      <c r="V30" s="82"/>
      <c r="W30" s="69"/>
      <c r="X30" s="70"/>
      <c r="Y30" s="71"/>
      <c r="Z30" s="99" t="s">
        <v>3</v>
      </c>
      <c r="AA30" s="71"/>
      <c r="AB30" s="69"/>
      <c r="AC30" s="69"/>
      <c r="AD30" s="69"/>
      <c r="AE30" s="170">
        <f t="shared" ref="AE30:AE31" si="1">+AE10</f>
        <v>25000</v>
      </c>
      <c r="AF30" s="170"/>
      <c r="AG30" s="170"/>
      <c r="AH30" s="170"/>
      <c r="AI30" s="100"/>
    </row>
    <row r="31" spans="1:36" ht="17.25" customHeight="1">
      <c r="B31" s="98"/>
      <c r="C31" s="94" t="str">
        <f>+C11</f>
        <v>基調講演</v>
      </c>
      <c r="D31" s="82"/>
      <c r="E31" s="69"/>
      <c r="F31" s="70"/>
      <c r="G31" s="71"/>
      <c r="H31" s="99" t="s">
        <v>43</v>
      </c>
      <c r="I31" s="71"/>
      <c r="J31" s="69"/>
      <c r="K31" s="69"/>
      <c r="L31" s="69"/>
      <c r="M31" s="166">
        <f t="shared" si="0"/>
        <v>-10210</v>
      </c>
      <c r="N31" s="166"/>
      <c r="O31" s="166"/>
      <c r="P31" s="166"/>
      <c r="Q31" s="100"/>
      <c r="S31" s="53"/>
      <c r="T31" s="98"/>
      <c r="U31" s="94" t="str">
        <f>+U11</f>
        <v>基調講演</v>
      </c>
      <c r="V31" s="82"/>
      <c r="W31" s="69"/>
      <c r="X31" s="70"/>
      <c r="Y31" s="71"/>
      <c r="Z31" s="99" t="s">
        <v>43</v>
      </c>
      <c r="AA31" s="71"/>
      <c r="AB31" s="69"/>
      <c r="AC31" s="69"/>
      <c r="AD31" s="69"/>
      <c r="AE31" s="166">
        <f t="shared" si="1"/>
        <v>-11370</v>
      </c>
      <c r="AF31" s="166"/>
      <c r="AG31" s="166"/>
      <c r="AH31" s="166"/>
      <c r="AI31" s="100"/>
    </row>
    <row r="32" spans="1:36" ht="17.25" customHeight="1">
      <c r="B32" s="98"/>
      <c r="C32" s="98"/>
      <c r="D32" s="82"/>
      <c r="E32" s="69"/>
      <c r="F32" s="70"/>
      <c r="G32" s="71"/>
      <c r="H32" s="101"/>
      <c r="I32" s="101"/>
      <c r="J32" s="102"/>
      <c r="K32" s="102"/>
      <c r="L32" s="102"/>
      <c r="M32" s="172">
        <f>SUM(M29:P31)</f>
        <v>89790</v>
      </c>
      <c r="N32" s="172"/>
      <c r="O32" s="172"/>
      <c r="P32" s="172"/>
      <c r="Q32" s="103" t="s">
        <v>40</v>
      </c>
      <c r="S32" s="53"/>
      <c r="T32" s="98"/>
      <c r="U32" s="98"/>
      <c r="V32" s="82"/>
      <c r="W32" s="69"/>
      <c r="X32" s="70"/>
      <c r="Y32" s="71"/>
      <c r="Z32" s="101"/>
      <c r="AA32" s="101"/>
      <c r="AB32" s="102"/>
      <c r="AC32" s="102"/>
      <c r="AD32" s="102"/>
      <c r="AE32" s="172">
        <f>SUM(AE29:AH31)</f>
        <v>100000</v>
      </c>
      <c r="AF32" s="172"/>
      <c r="AG32" s="172"/>
      <c r="AH32" s="172"/>
      <c r="AI32" s="103" t="s">
        <v>40</v>
      </c>
    </row>
    <row r="33" spans="2:35" s="104" customFormat="1" ht="25.5" customHeight="1">
      <c r="C33" s="105" t="s">
        <v>55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6"/>
      <c r="P33" s="106"/>
      <c r="Q33" s="107"/>
      <c r="S33" s="108"/>
      <c r="U33" s="105" t="s">
        <v>55</v>
      </c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6"/>
      <c r="AH33" s="106"/>
      <c r="AI33" s="107"/>
    </row>
    <row r="34" spans="2:35" ht="18" customHeight="1"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109"/>
      <c r="P34" s="109"/>
      <c r="Q34" s="110"/>
      <c r="S34" s="53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109"/>
      <c r="AH34" s="109"/>
      <c r="AI34" s="110"/>
    </row>
    <row r="35" spans="2:35" ht="18" customHeight="1">
      <c r="C35" s="95"/>
      <c r="D35" s="95" t="s">
        <v>56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109"/>
      <c r="P35" s="109"/>
      <c r="Q35" s="110"/>
      <c r="S35" s="53"/>
      <c r="U35" s="95"/>
      <c r="V35" s="95" t="s">
        <v>56</v>
      </c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109"/>
      <c r="AH35" s="109"/>
      <c r="AI35" s="110"/>
    </row>
    <row r="36" spans="2:35" ht="30" customHeight="1">
      <c r="B36" s="69"/>
      <c r="C36" s="111" t="s">
        <v>57</v>
      </c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76"/>
      <c r="S36" s="53"/>
      <c r="T36" s="69"/>
      <c r="U36" s="111" t="s">
        <v>57</v>
      </c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</row>
    <row r="37" spans="2:35" s="57" customFormat="1" ht="12" customHeight="1">
      <c r="B37" s="110"/>
      <c r="C37" s="112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76"/>
      <c r="S37" s="53"/>
      <c r="T37" s="110"/>
      <c r="U37" s="112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</row>
    <row r="38" spans="2:35" ht="18" customHeight="1">
      <c r="B38" s="69"/>
      <c r="C38" s="114"/>
      <c r="D38" s="113" t="s">
        <v>58</v>
      </c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76"/>
      <c r="S38" s="53"/>
      <c r="T38" s="69"/>
      <c r="U38" s="114"/>
      <c r="V38" s="113" t="s">
        <v>58</v>
      </c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</row>
    <row r="39" spans="2:35" ht="30" customHeight="1">
      <c r="B39" s="115"/>
      <c r="C39" s="116" t="s">
        <v>59</v>
      </c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17"/>
      <c r="S39" s="53"/>
      <c r="T39" s="115"/>
      <c r="U39" s="116" t="s">
        <v>59</v>
      </c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</row>
    <row r="40" spans="2:35" ht="9.75" customHeight="1">
      <c r="B40" s="69"/>
      <c r="C40" s="69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17"/>
      <c r="S40" s="53"/>
      <c r="T40" s="69"/>
      <c r="U40" s="69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</row>
    <row r="41" spans="2:35" ht="17.25" customHeight="1">
      <c r="B41" s="118" t="str">
        <f>+B17</f>
        <v>〇〇</v>
      </c>
      <c r="C41" s="84" t="s">
        <v>49</v>
      </c>
      <c r="R41" s="117"/>
      <c r="S41" s="53"/>
      <c r="T41" s="118" t="str">
        <f>+T17</f>
        <v>△△</v>
      </c>
      <c r="U41" s="84" t="s">
        <v>49</v>
      </c>
    </row>
    <row r="42" spans="2:35" ht="17.25" customHeight="1"/>
    <row r="43" spans="2:35" ht="36" customHeight="1"/>
    <row r="44" spans="2:35" ht="17.25" customHeight="1"/>
    <row r="45" spans="2:35" ht="18" customHeight="1"/>
    <row r="46" spans="2:35" ht="17.25" customHeight="1"/>
    <row r="47" spans="2:35" ht="17.25" customHeight="1"/>
    <row r="48" spans="2:35" ht="17.25" customHeight="1"/>
    <row r="49" ht="17.25" customHeight="1"/>
    <row r="50" ht="17.25" customHeight="1"/>
    <row r="51" ht="17.25" customHeight="1"/>
    <row r="52" ht="30" customHeight="1"/>
    <row r="53" ht="17.25" customHeight="1"/>
    <row r="54" ht="30" customHeight="1"/>
    <row r="55" ht="17.25" customHeight="1"/>
    <row r="56" ht="17.25" customHeight="1"/>
    <row r="57" ht="17.25" customHeight="1"/>
    <row r="58" ht="17.25" customHeight="1"/>
    <row r="59" ht="36" customHeight="1"/>
    <row r="60" ht="17.25" customHeight="1"/>
    <row r="61" ht="18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30" customHeight="1"/>
    <row r="69" ht="17.25" customHeight="1"/>
    <row r="70" ht="30" customHeight="1"/>
    <row r="71" ht="17.25" customHeight="1"/>
    <row r="72" ht="17.25" customHeight="1"/>
    <row r="73" ht="17.25" customHeight="1"/>
    <row r="74" ht="17.25" customHeight="1"/>
    <row r="75" ht="36" customHeight="1"/>
    <row r="76" ht="17.25" customHeight="1"/>
    <row r="77" ht="18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30" customHeight="1"/>
    <row r="85" ht="17.25" customHeight="1"/>
    <row r="86" ht="30" customHeight="1"/>
    <row r="87" ht="17.25" customHeight="1"/>
    <row r="88" ht="17.25" customHeight="1"/>
  </sheetData>
  <mergeCells count="56">
    <mergeCell ref="D40:Q40"/>
    <mergeCell ref="V40:AI40"/>
    <mergeCell ref="M32:P32"/>
    <mergeCell ref="AE32:AH32"/>
    <mergeCell ref="D36:Q36"/>
    <mergeCell ref="V36:AI36"/>
    <mergeCell ref="D39:Q39"/>
    <mergeCell ref="V39:AI39"/>
    <mergeCell ref="M31:P31"/>
    <mergeCell ref="AE31:AH31"/>
    <mergeCell ref="B24:D24"/>
    <mergeCell ref="T24:V24"/>
    <mergeCell ref="B25:G25"/>
    <mergeCell ref="T25:Y25"/>
    <mergeCell ref="D26:D27"/>
    <mergeCell ref="E26:I27"/>
    <mergeCell ref="J26:K27"/>
    <mergeCell ref="V26:V27"/>
    <mergeCell ref="W26:AA27"/>
    <mergeCell ref="AB26:AC27"/>
    <mergeCell ref="M29:P29"/>
    <mergeCell ref="AE29:AH29"/>
    <mergeCell ref="M30:P30"/>
    <mergeCell ref="AE30:AH30"/>
    <mergeCell ref="H16:Q17"/>
    <mergeCell ref="Z16:AI17"/>
    <mergeCell ref="D20:I21"/>
    <mergeCell ref="V20:AA21"/>
    <mergeCell ref="P21:Q21"/>
    <mergeCell ref="AH21:AI21"/>
    <mergeCell ref="M12:P12"/>
    <mergeCell ref="AE12:AH12"/>
    <mergeCell ref="D13:Q13"/>
    <mergeCell ref="V13:AI13"/>
    <mergeCell ref="F14:Q15"/>
    <mergeCell ref="X14:AI15"/>
    <mergeCell ref="M11:P11"/>
    <mergeCell ref="AE11:AH11"/>
    <mergeCell ref="B5:G5"/>
    <mergeCell ref="T5:Y5"/>
    <mergeCell ref="D6:D7"/>
    <mergeCell ref="E6:I7"/>
    <mergeCell ref="J6:K7"/>
    <mergeCell ref="V6:V7"/>
    <mergeCell ref="W6:AA7"/>
    <mergeCell ref="AB6:AC7"/>
    <mergeCell ref="M9:P9"/>
    <mergeCell ref="AE9:AH9"/>
    <mergeCell ref="M10:P10"/>
    <mergeCell ref="AE10:AH10"/>
    <mergeCell ref="D1:I2"/>
    <mergeCell ref="P1:Q1"/>
    <mergeCell ref="V1:AA2"/>
    <mergeCell ref="AH1:AI1"/>
    <mergeCell ref="B4:G4"/>
    <mergeCell ref="T4:Y4"/>
  </mergeCells>
  <phoneticPr fontId="2"/>
  <dataValidations count="2">
    <dataValidation type="list" allowBlank="1" showInputMessage="1" showErrorMessage="1" sqref="H4 Z4">
      <formula1>$H$4:$H$4</formula1>
    </dataValidation>
    <dataValidation type="list" allowBlank="1" showInputMessage="1" showErrorMessage="1" sqref="H23:H24 Z23:Z24">
      <formula1>$H$23:$H$23</formula1>
    </dataValidation>
  </dataValidations>
  <pageMargins left="0.31496062992125984" right="0.31496062992125984" top="0.35433070866141736" bottom="0.15748031496062992" header="0" footer="0.11811023622047245"/>
  <pageSetup paperSize="9" scale="82" orientation="landscape" blackAndWhite="1" r:id="rId1"/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7"/>
  <sheetViews>
    <sheetView view="pageBreakPreview" zoomScale="90" zoomScaleNormal="100" zoomScaleSheetLayoutView="90" workbookViewId="0">
      <selection activeCell="AA21" sqref="AA21"/>
    </sheetView>
  </sheetViews>
  <sheetFormatPr defaultColWidth="9" defaultRowHeight="13.8"/>
  <cols>
    <col min="1" max="1" width="4.6640625" style="54" customWidth="1"/>
    <col min="2" max="2" width="9.6640625" style="54" customWidth="1"/>
    <col min="3" max="4" width="10.88671875" style="54" customWidth="1"/>
    <col min="5" max="5" width="3.44140625" style="54" customWidth="1"/>
    <col min="6" max="6" width="3.33203125" style="54" customWidth="1"/>
    <col min="7" max="7" width="3.109375" style="54" customWidth="1"/>
    <col min="8" max="8" width="4" style="54" customWidth="1"/>
    <col min="9" max="10" width="3.33203125" style="54" customWidth="1"/>
    <col min="11" max="18" width="3" style="54" customWidth="1"/>
    <col min="19" max="20" width="6.6640625" style="54" customWidth="1"/>
    <col min="21" max="21" width="9.6640625" style="54" customWidth="1"/>
    <col min="22" max="23" width="10.88671875" style="54" customWidth="1"/>
    <col min="24" max="24" width="3.44140625" style="54" customWidth="1"/>
    <col min="25" max="25" width="3.33203125" style="54" customWidth="1"/>
    <col min="26" max="26" width="3.109375" style="54" customWidth="1"/>
    <col min="27" max="27" width="4" style="54" customWidth="1"/>
    <col min="28" max="29" width="3.33203125" style="54" customWidth="1"/>
    <col min="30" max="37" width="3" style="54" customWidth="1"/>
    <col min="38" max="38" width="5.21875" style="54" customWidth="1"/>
    <col min="39" max="16384" width="9" style="54"/>
  </cols>
  <sheetData>
    <row r="1" spans="1:37" ht="17.25" customHeight="1">
      <c r="A1" s="46"/>
      <c r="B1" s="47"/>
      <c r="C1" s="148" t="s">
        <v>60</v>
      </c>
      <c r="D1" s="148"/>
      <c r="E1" s="148"/>
      <c r="F1" s="148"/>
      <c r="G1" s="148"/>
      <c r="H1" s="148"/>
      <c r="I1" s="148"/>
      <c r="J1" s="148"/>
      <c r="K1" s="49"/>
      <c r="L1" s="49"/>
      <c r="M1" s="49"/>
      <c r="N1" s="49"/>
      <c r="O1" s="50"/>
      <c r="P1" s="51" t="s">
        <v>61</v>
      </c>
      <c r="Q1" s="149">
        <v>1</v>
      </c>
      <c r="R1" s="149"/>
      <c r="S1" s="52"/>
      <c r="T1" s="53"/>
      <c r="U1" s="47"/>
      <c r="V1" s="148" t="s">
        <v>60</v>
      </c>
      <c r="W1" s="148"/>
      <c r="X1" s="148"/>
      <c r="Y1" s="148"/>
      <c r="Z1" s="148"/>
      <c r="AA1" s="148"/>
      <c r="AB1" s="148"/>
      <c r="AC1" s="148"/>
      <c r="AD1" s="49"/>
      <c r="AE1" s="49"/>
      <c r="AF1" s="49"/>
      <c r="AG1" s="49"/>
      <c r="AH1" s="50"/>
      <c r="AI1" s="51" t="s">
        <v>62</v>
      </c>
      <c r="AJ1" s="149">
        <v>2</v>
      </c>
      <c r="AK1" s="149"/>
    </row>
    <row r="2" spans="1:37" ht="17.25" customHeight="1">
      <c r="B2" s="49"/>
      <c r="C2" s="148"/>
      <c r="D2" s="148"/>
      <c r="E2" s="148"/>
      <c r="F2" s="148"/>
      <c r="G2" s="148"/>
      <c r="H2" s="148"/>
      <c r="I2" s="148"/>
      <c r="J2" s="148"/>
      <c r="K2" s="49"/>
      <c r="L2" s="49"/>
      <c r="M2" s="49"/>
      <c r="N2" s="49"/>
      <c r="O2" s="49"/>
      <c r="P2" s="49"/>
      <c r="Q2" s="49"/>
      <c r="R2" s="49"/>
      <c r="S2" s="49"/>
      <c r="T2" s="53"/>
      <c r="U2" s="49"/>
      <c r="V2" s="148"/>
      <c r="W2" s="148"/>
      <c r="X2" s="148"/>
      <c r="Y2" s="148"/>
      <c r="Z2" s="148"/>
      <c r="AA2" s="148"/>
      <c r="AB2" s="148"/>
      <c r="AC2" s="148"/>
      <c r="AD2" s="49"/>
      <c r="AE2" s="49"/>
      <c r="AF2" s="49"/>
      <c r="AG2" s="49"/>
      <c r="AH2" s="49"/>
      <c r="AI2" s="49"/>
      <c r="AJ2" s="49"/>
      <c r="AK2" s="49"/>
    </row>
    <row r="3" spans="1:37" ht="18" customHeight="1">
      <c r="B3" s="150" t="s">
        <v>34</v>
      </c>
      <c r="C3" s="150"/>
      <c r="D3" s="150"/>
      <c r="E3" s="150"/>
      <c r="F3" s="150"/>
      <c r="G3" s="150"/>
      <c r="H3" s="150"/>
      <c r="I3" s="56"/>
      <c r="J3" s="57"/>
      <c r="K3" s="57"/>
      <c r="L3" s="57"/>
      <c r="M3" s="57"/>
      <c r="N3" s="57"/>
      <c r="O3" s="57"/>
      <c r="P3" s="57"/>
      <c r="Q3" s="57"/>
      <c r="R3" s="57"/>
      <c r="S3" s="57"/>
      <c r="T3" s="53"/>
      <c r="U3" s="150" t="s">
        <v>34</v>
      </c>
      <c r="V3" s="150"/>
      <c r="W3" s="150"/>
      <c r="X3" s="150"/>
      <c r="Y3" s="150"/>
      <c r="Z3" s="150"/>
      <c r="AA3" s="150"/>
      <c r="AB3" s="56"/>
      <c r="AC3" s="57"/>
      <c r="AD3" s="57"/>
      <c r="AE3" s="57"/>
      <c r="AF3" s="57"/>
      <c r="AG3" s="57"/>
      <c r="AH3" s="57"/>
      <c r="AI3" s="57"/>
      <c r="AJ3" s="57"/>
      <c r="AK3" s="57"/>
    </row>
    <row r="4" spans="1:37" ht="18" customHeight="1">
      <c r="B4" s="152"/>
      <c r="C4" s="152"/>
      <c r="D4" s="152"/>
      <c r="E4" s="152"/>
      <c r="F4" s="152"/>
      <c r="G4" s="152"/>
      <c r="H4" s="152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3"/>
      <c r="U4" s="152"/>
      <c r="V4" s="152"/>
      <c r="W4" s="152"/>
      <c r="X4" s="152"/>
      <c r="Y4" s="152"/>
      <c r="Z4" s="152"/>
      <c r="AA4" s="152"/>
      <c r="AB4" s="58"/>
      <c r="AC4" s="58"/>
      <c r="AD4" s="58"/>
      <c r="AE4" s="58"/>
      <c r="AF4" s="58"/>
      <c r="AG4" s="58"/>
      <c r="AH4" s="58"/>
      <c r="AI4" s="58"/>
      <c r="AJ4" s="58"/>
      <c r="AK4" s="58"/>
    </row>
    <row r="5" spans="1:37" ht="17.25" customHeight="1">
      <c r="E5" s="153" t="s">
        <v>35</v>
      </c>
      <c r="F5" s="155">
        <f>+N8+N9</f>
        <v>100000</v>
      </c>
      <c r="G5" s="155"/>
      <c r="H5" s="155"/>
      <c r="I5" s="155"/>
      <c r="J5" s="155"/>
      <c r="K5" s="157" t="s">
        <v>36</v>
      </c>
      <c r="L5" s="157"/>
      <c r="T5" s="53"/>
      <c r="X5" s="153" t="s">
        <v>35</v>
      </c>
      <c r="Y5" s="155">
        <f>+AG8+AG9</f>
        <v>111370</v>
      </c>
      <c r="Z5" s="155"/>
      <c r="AA5" s="155"/>
      <c r="AB5" s="155"/>
      <c r="AC5" s="155"/>
      <c r="AD5" s="157" t="s">
        <v>36</v>
      </c>
      <c r="AE5" s="157"/>
    </row>
    <row r="6" spans="1:37" ht="17.25" customHeight="1">
      <c r="E6" s="154"/>
      <c r="F6" s="156"/>
      <c r="G6" s="156"/>
      <c r="H6" s="156"/>
      <c r="I6" s="156"/>
      <c r="J6" s="156"/>
      <c r="K6" s="158"/>
      <c r="L6" s="158"/>
      <c r="T6" s="53"/>
      <c r="X6" s="154"/>
      <c r="Y6" s="156"/>
      <c r="Z6" s="156"/>
      <c r="AA6" s="156"/>
      <c r="AB6" s="156"/>
      <c r="AC6" s="156"/>
      <c r="AD6" s="158"/>
      <c r="AE6" s="158"/>
    </row>
    <row r="7" spans="1:37" ht="17.25" customHeight="1">
      <c r="E7" s="59"/>
      <c r="G7" s="60"/>
      <c r="H7" s="61"/>
      <c r="J7" s="62"/>
      <c r="T7" s="53"/>
      <c r="X7" s="59"/>
      <c r="Z7" s="60"/>
      <c r="AA7" s="61"/>
      <c r="AC7" s="62"/>
    </row>
    <row r="8" spans="1:37" ht="17.25" customHeight="1">
      <c r="B8" s="63" t="s">
        <v>37</v>
      </c>
      <c r="C8" s="64" t="s">
        <v>88</v>
      </c>
      <c r="D8" s="64"/>
      <c r="E8" s="65"/>
      <c r="F8" s="65"/>
      <c r="G8" s="65"/>
      <c r="H8" s="65"/>
      <c r="I8" s="66" t="s">
        <v>39</v>
      </c>
      <c r="J8" s="66"/>
      <c r="K8" s="65"/>
      <c r="L8" s="65"/>
      <c r="M8" s="65"/>
      <c r="N8" s="159">
        <v>75000</v>
      </c>
      <c r="O8" s="159"/>
      <c r="P8" s="159"/>
      <c r="Q8" s="159"/>
      <c r="R8" s="67" t="s">
        <v>40</v>
      </c>
      <c r="T8" s="53"/>
      <c r="U8" s="63" t="s">
        <v>37</v>
      </c>
      <c r="V8" s="64" t="s">
        <v>88</v>
      </c>
      <c r="W8" s="64"/>
      <c r="X8" s="65"/>
      <c r="Y8" s="65"/>
      <c r="Z8" s="65"/>
      <c r="AA8" s="65"/>
      <c r="AB8" s="66" t="s">
        <v>39</v>
      </c>
      <c r="AC8" s="66"/>
      <c r="AD8" s="65"/>
      <c r="AE8" s="65"/>
      <c r="AF8" s="65"/>
      <c r="AG8" s="159">
        <f>-13630+100000</f>
        <v>86370</v>
      </c>
      <c r="AH8" s="159"/>
      <c r="AI8" s="159"/>
      <c r="AJ8" s="159"/>
      <c r="AK8" s="67" t="s">
        <v>40</v>
      </c>
    </row>
    <row r="9" spans="1:37" ht="17.25" customHeight="1">
      <c r="B9" s="68"/>
      <c r="C9" s="64" t="s">
        <v>41</v>
      </c>
      <c r="D9" s="64"/>
      <c r="E9" s="68"/>
      <c r="F9" s="69"/>
      <c r="G9" s="70"/>
      <c r="H9" s="71"/>
      <c r="I9" s="72" t="s">
        <v>3</v>
      </c>
      <c r="J9" s="72"/>
      <c r="K9" s="73"/>
      <c r="L9" s="69"/>
      <c r="M9" s="69"/>
      <c r="N9" s="159">
        <v>25000</v>
      </c>
      <c r="O9" s="159"/>
      <c r="P9" s="159"/>
      <c r="Q9" s="159"/>
      <c r="R9" s="67"/>
      <c r="T9" s="53"/>
      <c r="U9" s="68"/>
      <c r="V9" s="64" t="s">
        <v>41</v>
      </c>
      <c r="W9" s="64"/>
      <c r="X9" s="68"/>
      <c r="Y9" s="69"/>
      <c r="Z9" s="70"/>
      <c r="AA9" s="71"/>
      <c r="AB9" s="72" t="s">
        <v>3</v>
      </c>
      <c r="AC9" s="72"/>
      <c r="AD9" s="73"/>
      <c r="AE9" s="69"/>
      <c r="AF9" s="69"/>
      <c r="AG9" s="159">
        <v>25000</v>
      </c>
      <c r="AH9" s="159"/>
      <c r="AI9" s="159"/>
      <c r="AJ9" s="159"/>
      <c r="AK9" s="67"/>
    </row>
    <row r="10" spans="1:37" ht="18" customHeight="1">
      <c r="B10" s="65"/>
      <c r="C10" s="64" t="s">
        <v>42</v>
      </c>
      <c r="D10" s="64"/>
      <c r="E10" s="65"/>
      <c r="F10" s="65"/>
      <c r="G10" s="65"/>
      <c r="H10" s="65"/>
      <c r="I10" s="74" t="s">
        <v>43</v>
      </c>
      <c r="J10" s="74"/>
      <c r="K10" s="75"/>
      <c r="L10" s="75"/>
      <c r="M10" s="75"/>
      <c r="N10" s="151">
        <f>-INT((N8+N9)*10.21%)</f>
        <v>-10210</v>
      </c>
      <c r="O10" s="151"/>
      <c r="P10" s="151"/>
      <c r="Q10" s="151"/>
      <c r="R10" s="67"/>
      <c r="T10" s="53"/>
      <c r="U10" s="65"/>
      <c r="V10" s="64" t="s">
        <v>42</v>
      </c>
      <c r="W10" s="64"/>
      <c r="X10" s="65"/>
      <c r="Y10" s="65"/>
      <c r="Z10" s="65"/>
      <c r="AA10" s="65"/>
      <c r="AB10" s="74" t="s">
        <v>43</v>
      </c>
      <c r="AC10" s="74"/>
      <c r="AD10" s="75"/>
      <c r="AE10" s="75"/>
      <c r="AF10" s="75"/>
      <c r="AG10" s="151">
        <f>-INT((AG8+AG9)*10.21%)</f>
        <v>-11370</v>
      </c>
      <c r="AH10" s="151"/>
      <c r="AI10" s="151"/>
      <c r="AJ10" s="151"/>
      <c r="AK10" s="67"/>
    </row>
    <row r="11" spans="1:37" ht="18" customHeight="1">
      <c r="B11" s="65"/>
      <c r="C11" s="64"/>
      <c r="D11" s="64"/>
      <c r="E11" s="65"/>
      <c r="F11" s="65"/>
      <c r="G11" s="65"/>
      <c r="H11" s="65"/>
      <c r="I11" s="72" t="s">
        <v>63</v>
      </c>
      <c r="J11" s="72"/>
      <c r="K11" s="65"/>
      <c r="L11" s="65"/>
      <c r="M11" s="65"/>
      <c r="N11" s="160">
        <f>SUM(N8:Q10)</f>
        <v>89790</v>
      </c>
      <c r="O11" s="160"/>
      <c r="P11" s="160"/>
      <c r="Q11" s="160"/>
      <c r="R11" s="67" t="s">
        <v>40</v>
      </c>
      <c r="T11" s="53"/>
      <c r="U11" s="65"/>
      <c r="V11" s="64"/>
      <c r="W11" s="64"/>
      <c r="X11" s="65"/>
      <c r="Y11" s="65"/>
      <c r="Z11" s="65"/>
      <c r="AA11" s="65"/>
      <c r="AB11" s="72" t="s">
        <v>63</v>
      </c>
      <c r="AC11" s="72"/>
      <c r="AD11" s="65"/>
      <c r="AE11" s="65"/>
      <c r="AF11" s="65"/>
      <c r="AG11" s="160">
        <f>SUM(AG8:AJ10)</f>
        <v>100000</v>
      </c>
      <c r="AH11" s="160"/>
      <c r="AI11" s="160"/>
      <c r="AJ11" s="160"/>
      <c r="AK11" s="67" t="s">
        <v>40</v>
      </c>
    </row>
    <row r="12" spans="1:37" ht="12.6" customHeight="1">
      <c r="B12" s="69"/>
      <c r="C12" s="69"/>
      <c r="D12" s="69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76"/>
      <c r="T12" s="53"/>
      <c r="U12" s="69"/>
      <c r="V12" s="69"/>
      <c r="W12" s="69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</row>
    <row r="13" spans="1:37" s="73" customFormat="1" ht="18" customHeight="1">
      <c r="B13" s="77"/>
      <c r="C13" s="77"/>
      <c r="D13" s="77"/>
      <c r="E13" s="78"/>
      <c r="F13" s="79"/>
      <c r="G13" s="162" t="s">
        <v>45</v>
      </c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80"/>
      <c r="T13" s="81"/>
      <c r="U13" s="77"/>
      <c r="V13" s="77"/>
      <c r="W13" s="77"/>
      <c r="X13" s="78"/>
      <c r="Y13" s="79"/>
      <c r="Z13" s="162" t="s">
        <v>45</v>
      </c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</row>
    <row r="14" spans="1:37" s="73" customFormat="1" ht="18" customHeight="1">
      <c r="B14" s="77"/>
      <c r="C14" s="77"/>
      <c r="D14" s="77"/>
      <c r="E14" s="78"/>
      <c r="F14" s="79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80"/>
      <c r="T14" s="81"/>
      <c r="U14" s="77"/>
      <c r="V14" s="77"/>
      <c r="W14" s="77"/>
      <c r="X14" s="78"/>
      <c r="Y14" s="79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</row>
    <row r="15" spans="1:37" ht="17.25" customHeight="1">
      <c r="B15" s="69"/>
      <c r="C15" s="69"/>
      <c r="D15" s="69"/>
      <c r="E15" s="82"/>
      <c r="F15" s="69"/>
      <c r="G15" s="70"/>
      <c r="H15" s="71"/>
      <c r="I15" s="163" t="s">
        <v>86</v>
      </c>
      <c r="J15" s="163"/>
      <c r="K15" s="163"/>
      <c r="L15" s="163"/>
      <c r="M15" s="163"/>
      <c r="N15" s="163"/>
      <c r="O15" s="163"/>
      <c r="P15" s="163"/>
      <c r="Q15" s="163"/>
      <c r="R15" s="163"/>
      <c r="T15" s="53"/>
      <c r="U15" s="69"/>
      <c r="V15" s="69"/>
      <c r="W15" s="69"/>
      <c r="X15" s="82"/>
      <c r="Y15" s="69"/>
      <c r="Z15" s="70"/>
      <c r="AA15" s="71"/>
      <c r="AB15" s="164" t="s">
        <v>89</v>
      </c>
      <c r="AC15" s="164"/>
      <c r="AD15" s="164"/>
      <c r="AE15" s="164"/>
      <c r="AF15" s="164"/>
      <c r="AG15" s="164"/>
      <c r="AH15" s="164"/>
      <c r="AI15" s="164"/>
      <c r="AJ15" s="164"/>
      <c r="AK15" s="164"/>
    </row>
    <row r="16" spans="1:37" ht="17.25" customHeight="1">
      <c r="B16" s="83" t="s">
        <v>87</v>
      </c>
      <c r="C16" s="84" t="s">
        <v>49</v>
      </c>
      <c r="D16" s="84"/>
      <c r="E16" s="82"/>
      <c r="F16" s="69"/>
      <c r="G16" s="70"/>
      <c r="H16" s="71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T16" s="53"/>
      <c r="U16" s="83" t="s">
        <v>90</v>
      </c>
      <c r="V16" s="84" t="s">
        <v>49</v>
      </c>
      <c r="W16" s="84"/>
      <c r="X16" s="82"/>
      <c r="Y16" s="69"/>
      <c r="Z16" s="70"/>
      <c r="AA16" s="71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</row>
    <row r="17" spans="1:38" ht="17.25" customHeight="1">
      <c r="B17" s="69"/>
      <c r="C17" s="69"/>
      <c r="D17" s="69"/>
      <c r="E17" s="82"/>
      <c r="F17" s="69"/>
      <c r="G17" s="70"/>
      <c r="H17" s="71"/>
      <c r="I17" s="71"/>
      <c r="J17" s="71"/>
      <c r="K17" s="69"/>
      <c r="L17" s="69"/>
      <c r="M17" s="69"/>
      <c r="N17" s="69"/>
      <c r="T17" s="53"/>
      <c r="U17" s="69"/>
      <c r="V17" s="69"/>
      <c r="W17" s="69"/>
      <c r="X17" s="82"/>
      <c r="Y17" s="69"/>
      <c r="Z17" s="70"/>
      <c r="AA17" s="71"/>
      <c r="AB17" s="71"/>
      <c r="AC17" s="71"/>
      <c r="AD17" s="69"/>
      <c r="AE17" s="69"/>
      <c r="AF17" s="69"/>
      <c r="AG17" s="69"/>
    </row>
    <row r="18" spans="1:38" ht="9.6" customHeight="1">
      <c r="A18" s="85"/>
      <c r="B18" s="85"/>
      <c r="C18" s="85"/>
      <c r="D18" s="85"/>
      <c r="E18" s="86"/>
      <c r="F18" s="87"/>
      <c r="G18" s="86"/>
      <c r="H18" s="86"/>
      <c r="I18" s="86"/>
      <c r="J18" s="87"/>
      <c r="K18" s="85"/>
      <c r="L18" s="85"/>
      <c r="M18" s="85"/>
      <c r="N18" s="85"/>
      <c r="O18" s="85"/>
      <c r="P18" s="85"/>
      <c r="Q18" s="85"/>
      <c r="R18" s="85"/>
      <c r="S18" s="85"/>
      <c r="T18" s="88"/>
      <c r="U18" s="85"/>
      <c r="V18" s="85"/>
      <c r="W18" s="85"/>
      <c r="X18" s="86"/>
      <c r="Y18" s="87"/>
      <c r="Z18" s="86"/>
      <c r="AA18" s="86"/>
      <c r="AB18" s="86"/>
      <c r="AC18" s="87"/>
      <c r="AD18" s="85"/>
      <c r="AE18" s="85"/>
      <c r="AF18" s="85"/>
      <c r="AG18" s="85"/>
      <c r="AH18" s="85"/>
      <c r="AI18" s="85"/>
      <c r="AJ18" s="85"/>
      <c r="AK18" s="85"/>
      <c r="AL18" s="85"/>
    </row>
    <row r="19" spans="1:38" ht="17.25" customHeight="1">
      <c r="B19" s="89"/>
      <c r="C19" s="89"/>
      <c r="D19" s="89"/>
      <c r="E19" s="148" t="s">
        <v>64</v>
      </c>
      <c r="F19" s="148"/>
      <c r="G19" s="148"/>
      <c r="H19" s="148"/>
      <c r="I19" s="148"/>
      <c r="J19" s="148"/>
      <c r="K19" s="89"/>
      <c r="L19" s="89"/>
      <c r="M19" s="89"/>
      <c r="N19" s="89"/>
      <c r="O19" s="89"/>
      <c r="P19" s="89"/>
      <c r="Q19" s="89"/>
      <c r="R19" s="89"/>
      <c r="S19" s="52"/>
      <c r="T19" s="53"/>
      <c r="U19" s="89"/>
      <c r="V19" s="89"/>
      <c r="W19" s="89"/>
      <c r="X19" s="148" t="s">
        <v>64</v>
      </c>
      <c r="Y19" s="148"/>
      <c r="Z19" s="148"/>
      <c r="AA19" s="148"/>
      <c r="AB19" s="148"/>
      <c r="AC19" s="148"/>
      <c r="AD19" s="89"/>
      <c r="AE19" s="89"/>
      <c r="AF19" s="89"/>
      <c r="AG19" s="89"/>
      <c r="AH19" s="89"/>
      <c r="AI19" s="89"/>
      <c r="AJ19" s="89"/>
      <c r="AK19" s="89"/>
    </row>
    <row r="20" spans="1:38" ht="17.25" customHeight="1">
      <c r="B20" s="89"/>
      <c r="C20" s="89"/>
      <c r="D20" s="89"/>
      <c r="E20" s="148"/>
      <c r="F20" s="148"/>
      <c r="G20" s="148"/>
      <c r="H20" s="148"/>
      <c r="I20" s="148"/>
      <c r="J20" s="148"/>
      <c r="K20" s="89"/>
      <c r="L20" s="89"/>
      <c r="M20" s="89"/>
      <c r="N20" s="89"/>
      <c r="O20" s="50"/>
      <c r="P20" s="51" t="s">
        <v>52</v>
      </c>
      <c r="Q20" s="165">
        <f>+Q1</f>
        <v>1</v>
      </c>
      <c r="R20" s="165"/>
      <c r="S20" s="49"/>
      <c r="T20" s="53"/>
      <c r="U20" s="89"/>
      <c r="V20" s="89"/>
      <c r="W20" s="89"/>
      <c r="X20" s="148"/>
      <c r="Y20" s="148"/>
      <c r="Z20" s="148"/>
      <c r="AA20" s="148"/>
      <c r="AB20" s="148"/>
      <c r="AC20" s="148"/>
      <c r="AD20" s="89"/>
      <c r="AE20" s="89"/>
      <c r="AF20" s="89"/>
      <c r="AG20" s="89"/>
      <c r="AH20" s="50"/>
      <c r="AI20" s="51" t="s">
        <v>52</v>
      </c>
      <c r="AJ20" s="165">
        <f>+AJ1</f>
        <v>2</v>
      </c>
      <c r="AK20" s="165"/>
    </row>
    <row r="21" spans="1:38" ht="17.25" customHeight="1">
      <c r="B21" s="89"/>
      <c r="C21" s="89"/>
      <c r="D21" s="89"/>
      <c r="E21" s="55"/>
      <c r="F21" s="55"/>
      <c r="G21" s="55"/>
      <c r="H21" s="55"/>
      <c r="I21" s="55"/>
      <c r="J21" s="55"/>
      <c r="K21" s="89"/>
      <c r="L21" s="89"/>
      <c r="M21" s="89"/>
      <c r="N21" s="89"/>
      <c r="O21" s="89"/>
      <c r="P21" s="89"/>
      <c r="Q21" s="89"/>
      <c r="R21" s="89"/>
      <c r="S21" s="49"/>
      <c r="T21" s="53"/>
      <c r="U21" s="89"/>
      <c r="V21" s="89"/>
      <c r="W21" s="89"/>
      <c r="X21" s="55"/>
      <c r="Y21" s="55"/>
      <c r="Z21" s="55"/>
      <c r="AA21" s="55"/>
      <c r="AB21" s="55"/>
      <c r="AC21" s="55"/>
      <c r="AD21" s="89"/>
      <c r="AE21" s="89"/>
      <c r="AF21" s="89"/>
      <c r="AG21" s="89"/>
      <c r="AH21" s="89"/>
      <c r="AI21" s="89"/>
      <c r="AJ21" s="89"/>
      <c r="AK21" s="89"/>
    </row>
    <row r="22" spans="1:38" ht="16.2">
      <c r="B22" s="90" t="str">
        <f>+G13</f>
        <v>公益社団法人　電気化学会</v>
      </c>
      <c r="C22" s="90"/>
      <c r="D22" s="90"/>
      <c r="E22" s="90"/>
      <c r="F22" s="91"/>
      <c r="G22" s="91"/>
      <c r="H22" s="91"/>
      <c r="I22" s="56"/>
      <c r="J22" s="100" t="s">
        <v>65</v>
      </c>
      <c r="K22" s="57"/>
      <c r="L22" s="57"/>
      <c r="M22" s="100" t="s">
        <v>66</v>
      </c>
      <c r="N22" s="57"/>
      <c r="O22" s="100" t="s">
        <v>67</v>
      </c>
      <c r="P22" s="100"/>
      <c r="Q22" s="57"/>
      <c r="R22" s="100" t="s">
        <v>68</v>
      </c>
      <c r="S22" s="57"/>
      <c r="T22" s="53"/>
      <c r="U22" s="90" t="str">
        <f>+Z13</f>
        <v>公益社団法人　電気化学会</v>
      </c>
      <c r="V22" s="90"/>
      <c r="W22" s="90"/>
      <c r="X22" s="90"/>
      <c r="Y22" s="91"/>
      <c r="Z22" s="91"/>
      <c r="AA22" s="91"/>
      <c r="AB22" s="56"/>
      <c r="AC22" s="100" t="s">
        <v>65</v>
      </c>
      <c r="AD22" s="57"/>
      <c r="AE22" s="57"/>
      <c r="AF22" s="100" t="s">
        <v>66</v>
      </c>
      <c r="AG22" s="57"/>
      <c r="AH22" s="100" t="s">
        <v>67</v>
      </c>
      <c r="AI22" s="100"/>
      <c r="AJ22" s="57"/>
      <c r="AK22" s="100" t="s">
        <v>68</v>
      </c>
    </row>
    <row r="23" spans="1:38" ht="16.2">
      <c r="B23" s="167" t="str">
        <f>+I15</f>
        <v>〇〇支部</v>
      </c>
      <c r="C23" s="167"/>
      <c r="D23" s="167"/>
      <c r="E23" s="167"/>
      <c r="F23" s="92"/>
      <c r="G23" s="92" t="s">
        <v>53</v>
      </c>
      <c r="H23" s="92"/>
      <c r="I23" s="56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3"/>
      <c r="U23" s="167" t="str">
        <f>+AB15</f>
        <v>△△支部</v>
      </c>
      <c r="V23" s="167"/>
      <c r="W23" s="167"/>
      <c r="X23" s="167"/>
      <c r="Y23" s="92"/>
      <c r="Z23" s="92" t="s">
        <v>53</v>
      </c>
      <c r="AA23" s="92"/>
      <c r="AB23" s="56"/>
      <c r="AC23" s="57"/>
      <c r="AD23" s="57"/>
      <c r="AE23" s="57"/>
      <c r="AF23" s="57"/>
      <c r="AG23" s="57"/>
      <c r="AH23" s="57"/>
      <c r="AI23" s="57"/>
      <c r="AJ23" s="57"/>
      <c r="AK23" s="57"/>
    </row>
    <row r="24" spans="1:38" ht="18" customHeight="1">
      <c r="B24" s="152"/>
      <c r="C24" s="152"/>
      <c r="D24" s="152"/>
      <c r="E24" s="152"/>
      <c r="F24" s="152"/>
      <c r="G24" s="152"/>
      <c r="H24" s="152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3"/>
      <c r="U24" s="152"/>
      <c r="V24" s="152"/>
      <c r="W24" s="152"/>
      <c r="X24" s="152"/>
      <c r="Y24" s="152"/>
      <c r="Z24" s="152"/>
      <c r="AA24" s="152"/>
      <c r="AB24" s="58"/>
      <c r="AC24" s="58"/>
      <c r="AD24" s="58"/>
      <c r="AE24" s="58"/>
      <c r="AF24" s="58"/>
      <c r="AG24" s="58"/>
      <c r="AH24" s="58"/>
      <c r="AI24" s="58"/>
      <c r="AJ24" s="58"/>
      <c r="AK24" s="58"/>
    </row>
    <row r="25" spans="1:38" ht="17.25" customHeight="1">
      <c r="E25" s="153" t="s">
        <v>35</v>
      </c>
      <c r="F25" s="168">
        <f>+F5</f>
        <v>100000</v>
      </c>
      <c r="G25" s="168"/>
      <c r="H25" s="168"/>
      <c r="I25" s="168"/>
      <c r="J25" s="168"/>
      <c r="K25" s="157" t="s">
        <v>36</v>
      </c>
      <c r="L25" s="157"/>
      <c r="T25" s="53"/>
      <c r="X25" s="153" t="s">
        <v>35</v>
      </c>
      <c r="Y25" s="168">
        <f>+Y5</f>
        <v>111370</v>
      </c>
      <c r="Z25" s="168"/>
      <c r="AA25" s="168"/>
      <c r="AB25" s="168"/>
      <c r="AC25" s="168"/>
      <c r="AD25" s="157" t="s">
        <v>36</v>
      </c>
      <c r="AE25" s="157"/>
    </row>
    <row r="26" spans="1:38" ht="17.25" customHeight="1">
      <c r="E26" s="154"/>
      <c r="F26" s="169"/>
      <c r="G26" s="169"/>
      <c r="H26" s="169"/>
      <c r="I26" s="169"/>
      <c r="J26" s="169"/>
      <c r="K26" s="158"/>
      <c r="L26" s="158"/>
      <c r="T26" s="53"/>
      <c r="X26" s="154"/>
      <c r="Y26" s="169"/>
      <c r="Z26" s="169"/>
      <c r="AA26" s="169"/>
      <c r="AB26" s="169"/>
      <c r="AC26" s="169"/>
      <c r="AD26" s="158"/>
      <c r="AE26" s="158"/>
    </row>
    <row r="27" spans="1:38" ht="17.25" customHeight="1">
      <c r="E27" s="59"/>
      <c r="G27" s="60"/>
      <c r="H27" s="61"/>
      <c r="J27" s="62"/>
      <c r="T27" s="53"/>
      <c r="X27" s="59"/>
      <c r="Z27" s="60"/>
      <c r="AA27" s="61"/>
      <c r="AC27" s="62"/>
    </row>
    <row r="28" spans="1:38" ht="17.25" customHeight="1">
      <c r="B28" s="93" t="s">
        <v>37</v>
      </c>
      <c r="C28" s="94" t="str">
        <f>+C8</f>
        <v>平成××年×月×日実施</v>
      </c>
      <c r="D28" s="94"/>
      <c r="E28" s="95"/>
      <c r="F28" s="95"/>
      <c r="G28" s="95"/>
      <c r="H28" s="95"/>
      <c r="I28" s="96" t="s">
        <v>39</v>
      </c>
      <c r="J28" s="95"/>
      <c r="K28" s="95"/>
      <c r="L28" s="95"/>
      <c r="M28" s="95"/>
      <c r="N28" s="170">
        <f>+N8</f>
        <v>75000</v>
      </c>
      <c r="O28" s="170"/>
      <c r="P28" s="170"/>
      <c r="Q28" s="170"/>
      <c r="R28" s="97" t="s">
        <v>54</v>
      </c>
      <c r="T28" s="53"/>
      <c r="U28" s="93" t="s">
        <v>37</v>
      </c>
      <c r="V28" s="94" t="str">
        <f>+V8</f>
        <v>平成××年×月×日実施</v>
      </c>
      <c r="W28" s="94"/>
      <c r="X28" s="95"/>
      <c r="Y28" s="95"/>
      <c r="Z28" s="95"/>
      <c r="AA28" s="95"/>
      <c r="AB28" s="96" t="s">
        <v>39</v>
      </c>
      <c r="AC28" s="95"/>
      <c r="AD28" s="95"/>
      <c r="AE28" s="95"/>
      <c r="AF28" s="95"/>
      <c r="AG28" s="170">
        <f>+AG8</f>
        <v>86370</v>
      </c>
      <c r="AH28" s="170"/>
      <c r="AI28" s="170"/>
      <c r="AJ28" s="170"/>
      <c r="AK28" s="97" t="s">
        <v>54</v>
      </c>
    </row>
    <row r="29" spans="1:38" ht="17.25" customHeight="1">
      <c r="B29" s="98"/>
      <c r="C29" s="94" t="str">
        <f>+C9</f>
        <v>電気化学会セミナー</v>
      </c>
      <c r="D29" s="94"/>
      <c r="E29" s="82"/>
      <c r="F29" s="69"/>
      <c r="G29" s="70"/>
      <c r="H29" s="71"/>
      <c r="I29" s="99" t="s">
        <v>3</v>
      </c>
      <c r="J29" s="71"/>
      <c r="K29" s="69"/>
      <c r="L29" s="69"/>
      <c r="M29" s="69"/>
      <c r="N29" s="170">
        <f t="shared" ref="N29:N30" si="0">+N9</f>
        <v>25000</v>
      </c>
      <c r="O29" s="170"/>
      <c r="P29" s="170"/>
      <c r="Q29" s="170"/>
      <c r="R29" s="100"/>
      <c r="T29" s="53"/>
      <c r="U29" s="98"/>
      <c r="V29" s="94" t="str">
        <f>+V9</f>
        <v>電気化学会セミナー</v>
      </c>
      <c r="W29" s="94"/>
      <c r="X29" s="82"/>
      <c r="Y29" s="69"/>
      <c r="Z29" s="70"/>
      <c r="AA29" s="71"/>
      <c r="AB29" s="99" t="s">
        <v>3</v>
      </c>
      <c r="AC29" s="71"/>
      <c r="AD29" s="69"/>
      <c r="AE29" s="69"/>
      <c r="AF29" s="69"/>
      <c r="AG29" s="170">
        <f t="shared" ref="AG29:AG30" si="1">+AG9</f>
        <v>25000</v>
      </c>
      <c r="AH29" s="170"/>
      <c r="AI29" s="170"/>
      <c r="AJ29" s="170"/>
      <c r="AK29" s="100"/>
    </row>
    <row r="30" spans="1:38" ht="17.25" customHeight="1">
      <c r="B30" s="98"/>
      <c r="C30" s="94" t="str">
        <f>+C10</f>
        <v>基調講演</v>
      </c>
      <c r="D30" s="94"/>
      <c r="E30" s="82"/>
      <c r="F30" s="69"/>
      <c r="G30" s="70"/>
      <c r="H30" s="71"/>
      <c r="I30" s="99" t="s">
        <v>43</v>
      </c>
      <c r="J30" s="71"/>
      <c r="K30" s="69"/>
      <c r="L30" s="69"/>
      <c r="M30" s="69"/>
      <c r="N30" s="166">
        <f t="shared" si="0"/>
        <v>-10210</v>
      </c>
      <c r="O30" s="166"/>
      <c r="P30" s="166"/>
      <c r="Q30" s="166"/>
      <c r="R30" s="100"/>
      <c r="T30" s="53"/>
      <c r="U30" s="98"/>
      <c r="V30" s="94" t="str">
        <f>+V10</f>
        <v>基調講演</v>
      </c>
      <c r="W30" s="94"/>
      <c r="X30" s="82"/>
      <c r="Y30" s="69"/>
      <c r="Z30" s="70"/>
      <c r="AA30" s="71"/>
      <c r="AB30" s="99" t="s">
        <v>43</v>
      </c>
      <c r="AC30" s="71"/>
      <c r="AD30" s="69"/>
      <c r="AE30" s="69"/>
      <c r="AF30" s="69"/>
      <c r="AG30" s="166">
        <f t="shared" si="1"/>
        <v>-11370</v>
      </c>
      <c r="AH30" s="166"/>
      <c r="AI30" s="166"/>
      <c r="AJ30" s="166"/>
      <c r="AK30" s="100"/>
    </row>
    <row r="31" spans="1:38" ht="17.25" customHeight="1">
      <c r="B31" s="98"/>
      <c r="C31" s="98"/>
      <c r="D31" s="98"/>
      <c r="E31" s="82"/>
      <c r="F31" s="69"/>
      <c r="G31" s="70"/>
      <c r="H31" s="71"/>
      <c r="I31" s="101"/>
      <c r="J31" s="101"/>
      <c r="K31" s="102"/>
      <c r="L31" s="102"/>
      <c r="M31" s="102"/>
      <c r="N31" s="172">
        <f>SUM(N28:Q30)</f>
        <v>89790</v>
      </c>
      <c r="O31" s="172"/>
      <c r="P31" s="172"/>
      <c r="Q31" s="172"/>
      <c r="R31" s="103" t="s">
        <v>40</v>
      </c>
      <c r="T31" s="53"/>
      <c r="U31" s="98"/>
      <c r="V31" s="98"/>
      <c r="W31" s="98"/>
      <c r="X31" s="82"/>
      <c r="Y31" s="69"/>
      <c r="Z31" s="70"/>
      <c r="AA31" s="71"/>
      <c r="AB31" s="101"/>
      <c r="AC31" s="101"/>
      <c r="AD31" s="102"/>
      <c r="AE31" s="102"/>
      <c r="AF31" s="102"/>
      <c r="AG31" s="172">
        <f>SUM(AG28:AJ30)</f>
        <v>100000</v>
      </c>
      <c r="AH31" s="172"/>
      <c r="AI31" s="172"/>
      <c r="AJ31" s="172"/>
      <c r="AK31" s="103" t="s">
        <v>40</v>
      </c>
    </row>
    <row r="32" spans="1:38" s="104" customFormat="1" ht="25.5" customHeight="1">
      <c r="C32" s="105" t="s">
        <v>69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6"/>
      <c r="Q32" s="106"/>
      <c r="R32" s="107"/>
      <c r="T32" s="108"/>
      <c r="V32" s="105" t="s">
        <v>69</v>
      </c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6"/>
      <c r="AJ32" s="106"/>
      <c r="AK32" s="107"/>
    </row>
    <row r="33" spans="2:38" ht="18" customHeight="1"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9"/>
      <c r="Q33" s="109"/>
      <c r="R33" s="110"/>
      <c r="T33" s="53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109"/>
      <c r="AJ33" s="109"/>
      <c r="AK33" s="110"/>
    </row>
    <row r="34" spans="2:38" ht="30" customHeight="1">
      <c r="B34" s="69"/>
      <c r="C34" s="111" t="s">
        <v>70</v>
      </c>
      <c r="D34" s="119"/>
      <c r="E34" s="119"/>
      <c r="F34" s="119"/>
      <c r="G34" s="119"/>
      <c r="H34" s="106"/>
      <c r="I34" s="120" t="s">
        <v>71</v>
      </c>
      <c r="J34" s="120"/>
      <c r="K34" s="120"/>
      <c r="L34" s="119"/>
      <c r="M34" s="119"/>
      <c r="N34" s="119"/>
      <c r="O34" s="119"/>
      <c r="P34" s="119"/>
      <c r="Q34" s="119"/>
      <c r="R34" s="119"/>
      <c r="S34" s="76"/>
      <c r="T34" s="53"/>
      <c r="U34" s="69"/>
      <c r="V34" s="111" t="s">
        <v>70</v>
      </c>
      <c r="W34" s="119"/>
      <c r="X34" s="119"/>
      <c r="Y34" s="119"/>
      <c r="Z34" s="119"/>
      <c r="AA34" s="106"/>
      <c r="AB34" s="120" t="s">
        <v>71</v>
      </c>
      <c r="AC34" s="120"/>
      <c r="AD34" s="120"/>
      <c r="AE34" s="119"/>
      <c r="AF34" s="119"/>
      <c r="AG34" s="119"/>
      <c r="AH34" s="119"/>
      <c r="AI34" s="119"/>
      <c r="AJ34" s="119"/>
      <c r="AK34" s="119"/>
      <c r="AL34" s="76"/>
    </row>
    <row r="35" spans="2:38" ht="30" customHeight="1">
      <c r="B35" s="69"/>
      <c r="C35" s="111" t="s">
        <v>72</v>
      </c>
      <c r="D35" s="120" t="s">
        <v>73</v>
      </c>
      <c r="E35" s="120"/>
      <c r="F35" s="119"/>
      <c r="G35" s="119"/>
      <c r="H35" s="106"/>
      <c r="I35" s="120" t="s">
        <v>74</v>
      </c>
      <c r="J35" s="119"/>
      <c r="K35" s="119"/>
      <c r="L35" s="119"/>
      <c r="M35" s="119"/>
      <c r="N35" s="119"/>
      <c r="O35" s="119"/>
      <c r="P35" s="119"/>
      <c r="Q35" s="119"/>
      <c r="R35" s="119"/>
      <c r="S35" s="76"/>
      <c r="T35" s="53"/>
      <c r="U35" s="69"/>
      <c r="V35" s="111" t="s">
        <v>72</v>
      </c>
      <c r="W35" s="120" t="s">
        <v>73</v>
      </c>
      <c r="X35" s="120"/>
      <c r="Y35" s="119"/>
      <c r="Z35" s="119"/>
      <c r="AA35" s="106"/>
      <c r="AB35" s="120" t="s">
        <v>74</v>
      </c>
      <c r="AC35" s="119"/>
      <c r="AD35" s="119"/>
      <c r="AE35" s="119"/>
      <c r="AF35" s="119"/>
      <c r="AG35" s="119"/>
      <c r="AH35" s="119"/>
      <c r="AI35" s="119"/>
      <c r="AJ35" s="119"/>
      <c r="AK35" s="119"/>
      <c r="AL35" s="76"/>
    </row>
    <row r="36" spans="2:38" s="57" customFormat="1" ht="12" customHeight="1">
      <c r="B36" s="110"/>
      <c r="C36" s="112"/>
      <c r="D36" s="112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76"/>
      <c r="T36" s="53"/>
      <c r="U36" s="110"/>
      <c r="V36" s="112"/>
      <c r="W36" s="112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76"/>
    </row>
    <row r="37" spans="2:38" ht="30" customHeight="1">
      <c r="B37" s="115"/>
      <c r="C37" s="116" t="s">
        <v>57</v>
      </c>
      <c r="D37" s="119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17"/>
      <c r="T37" s="53"/>
      <c r="U37" s="115"/>
      <c r="V37" s="116" t="s">
        <v>57</v>
      </c>
      <c r="W37" s="119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17"/>
    </row>
    <row r="38" spans="2:38" ht="30" customHeight="1">
      <c r="B38" s="115"/>
      <c r="C38" s="116" t="s">
        <v>59</v>
      </c>
      <c r="D38" s="116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17"/>
      <c r="T38" s="53"/>
      <c r="U38" s="115"/>
      <c r="V38" s="116" t="s">
        <v>59</v>
      </c>
      <c r="W38" s="116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17"/>
    </row>
    <row r="39" spans="2:38" ht="9.75" customHeight="1">
      <c r="B39" s="69"/>
      <c r="C39" s="69"/>
      <c r="D39" s="12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17"/>
      <c r="T39" s="53"/>
      <c r="U39" s="69"/>
      <c r="V39" s="69"/>
      <c r="W39" s="12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</row>
    <row r="40" spans="2:38" ht="17.25" customHeight="1">
      <c r="B40" s="118" t="str">
        <f>+B16</f>
        <v>〇〇</v>
      </c>
      <c r="C40" s="84" t="s">
        <v>49</v>
      </c>
      <c r="D40" s="84"/>
      <c r="S40" s="117"/>
      <c r="T40" s="53"/>
      <c r="U40" s="118" t="str">
        <f>+U16</f>
        <v>△△</v>
      </c>
      <c r="V40" s="84" t="s">
        <v>49</v>
      </c>
      <c r="W40" s="84"/>
    </row>
    <row r="41" spans="2:38" ht="17.25" customHeight="1"/>
    <row r="42" spans="2:38" ht="36" customHeight="1"/>
    <row r="43" spans="2:38" ht="17.25" customHeight="1"/>
    <row r="44" spans="2:38" ht="18" customHeight="1"/>
    <row r="45" spans="2:38" ht="17.25" customHeight="1"/>
    <row r="46" spans="2:38" ht="17.25" customHeight="1"/>
    <row r="47" spans="2:38" ht="17.25" customHeight="1"/>
    <row r="48" spans="2:38" ht="17.25" customHeight="1"/>
    <row r="49" ht="17.25" customHeight="1"/>
    <row r="50" ht="17.25" customHeight="1"/>
    <row r="51" ht="30" customHeight="1"/>
    <row r="52" ht="17.25" customHeight="1"/>
    <row r="53" ht="30" customHeight="1"/>
    <row r="54" ht="17.25" customHeight="1"/>
    <row r="55" ht="17.25" customHeight="1"/>
    <row r="56" ht="17.25" customHeight="1"/>
    <row r="57" ht="17.25" customHeight="1"/>
    <row r="58" ht="36" customHeight="1"/>
    <row r="59" ht="17.25" customHeight="1"/>
    <row r="60" ht="18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30" customHeight="1"/>
    <row r="68" ht="17.25" customHeight="1"/>
    <row r="69" ht="30" customHeight="1"/>
    <row r="70" ht="17.25" customHeight="1"/>
    <row r="71" ht="17.25" customHeight="1"/>
    <row r="72" ht="17.25" customHeight="1"/>
    <row r="73" ht="17.25" customHeight="1"/>
    <row r="74" ht="36" customHeight="1"/>
    <row r="75" ht="17.25" customHeight="1"/>
    <row r="76" ht="18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30" customHeight="1"/>
    <row r="84" ht="17.25" customHeight="1"/>
    <row r="85" ht="30" customHeight="1"/>
    <row r="86" ht="17.25" customHeight="1"/>
    <row r="87" ht="17.25" customHeight="1"/>
  </sheetData>
  <mergeCells count="56">
    <mergeCell ref="E39:R39"/>
    <mergeCell ref="X39:AK39"/>
    <mergeCell ref="N31:Q31"/>
    <mergeCell ref="AG31:AJ31"/>
    <mergeCell ref="E37:R37"/>
    <mergeCell ref="X37:AK37"/>
    <mergeCell ref="E38:R38"/>
    <mergeCell ref="X38:AK38"/>
    <mergeCell ref="N30:Q30"/>
    <mergeCell ref="AG30:AJ30"/>
    <mergeCell ref="B23:E23"/>
    <mergeCell ref="U23:X23"/>
    <mergeCell ref="B24:H24"/>
    <mergeCell ref="U24:AA24"/>
    <mergeCell ref="E25:E26"/>
    <mergeCell ref="F25:J26"/>
    <mergeCell ref="K25:L26"/>
    <mergeCell ref="X25:X26"/>
    <mergeCell ref="Y25:AC26"/>
    <mergeCell ref="AD25:AE26"/>
    <mergeCell ref="N28:Q28"/>
    <mergeCell ref="AG28:AJ28"/>
    <mergeCell ref="N29:Q29"/>
    <mergeCell ref="AG29:AJ29"/>
    <mergeCell ref="I15:R16"/>
    <mergeCell ref="AB15:AK16"/>
    <mergeCell ref="E19:J20"/>
    <mergeCell ref="X19:AC20"/>
    <mergeCell ref="Q20:R20"/>
    <mergeCell ref="AJ20:AK20"/>
    <mergeCell ref="N11:Q11"/>
    <mergeCell ref="AG11:AJ11"/>
    <mergeCell ref="E12:R12"/>
    <mergeCell ref="X12:AK12"/>
    <mergeCell ref="G13:R14"/>
    <mergeCell ref="Z13:AK14"/>
    <mergeCell ref="N10:Q10"/>
    <mergeCell ref="AG10:AJ10"/>
    <mergeCell ref="B4:H4"/>
    <mergeCell ref="U4:AA4"/>
    <mergeCell ref="E5:E6"/>
    <mergeCell ref="F5:J6"/>
    <mergeCell ref="K5:L6"/>
    <mergeCell ref="X5:X6"/>
    <mergeCell ref="Y5:AC6"/>
    <mergeCell ref="AD5:AE6"/>
    <mergeCell ref="N8:Q8"/>
    <mergeCell ref="AG8:AJ8"/>
    <mergeCell ref="N9:Q9"/>
    <mergeCell ref="AG9:AJ9"/>
    <mergeCell ref="C1:J2"/>
    <mergeCell ref="Q1:R1"/>
    <mergeCell ref="V1:AC2"/>
    <mergeCell ref="AJ1:AK1"/>
    <mergeCell ref="B3:H3"/>
    <mergeCell ref="U3:AA3"/>
  </mergeCells>
  <phoneticPr fontId="2"/>
  <dataValidations count="2">
    <dataValidation type="list" allowBlank="1" showInputMessage="1" showErrorMessage="1" sqref="I22:I23 AB22:AB23">
      <formula1>$I$22:$I$22</formula1>
    </dataValidation>
    <dataValidation type="list" allowBlank="1" showInputMessage="1" showErrorMessage="1" sqref="I3 AB3">
      <formula1>$I$3:$I$3</formula1>
    </dataValidation>
  </dataValidations>
  <pageMargins left="0.31496062992125984" right="0.31496062992125984" top="0.35433070866141736" bottom="0.15748031496062992" header="0" footer="0.11811023622047245"/>
  <pageSetup paperSize="9" scale="82" orientation="landscape" blackAndWhite="1" r:id="rId1"/>
  <rowBreaks count="1" manualBreakCount="1"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88"/>
  <sheetViews>
    <sheetView view="pageBreakPreview" topLeftCell="A19" zoomScale="90" zoomScaleNormal="100" zoomScaleSheetLayoutView="90" workbookViewId="0">
      <selection activeCell="V13" sqref="V13:AI13"/>
    </sheetView>
  </sheetViews>
  <sheetFormatPr defaultColWidth="9" defaultRowHeight="13.8"/>
  <cols>
    <col min="1" max="1" width="4.6640625" style="54" customWidth="1"/>
    <col min="2" max="2" width="9.6640625" style="54" customWidth="1"/>
    <col min="3" max="3" width="21.109375" style="54" customWidth="1"/>
    <col min="4" max="4" width="3.44140625" style="54" customWidth="1"/>
    <col min="5" max="5" width="3.33203125" style="54" customWidth="1"/>
    <col min="6" max="6" width="3.109375" style="54" customWidth="1"/>
    <col min="7" max="7" width="4" style="54" customWidth="1"/>
    <col min="8" max="9" width="3.33203125" style="54" customWidth="1"/>
    <col min="10" max="17" width="3" style="54" customWidth="1"/>
    <col min="18" max="19" width="6.6640625" style="54" customWidth="1"/>
    <col min="20" max="20" width="9.6640625" style="54" customWidth="1"/>
    <col min="21" max="21" width="21.109375" style="54" customWidth="1"/>
    <col min="22" max="22" width="3.44140625" style="54" customWidth="1"/>
    <col min="23" max="23" width="3.33203125" style="54" customWidth="1"/>
    <col min="24" max="24" width="3.109375" style="54" customWidth="1"/>
    <col min="25" max="25" width="4" style="54" customWidth="1"/>
    <col min="26" max="27" width="3.33203125" style="54" customWidth="1"/>
    <col min="28" max="35" width="3" style="54" customWidth="1"/>
    <col min="36" max="36" width="5.21875" style="54" customWidth="1"/>
    <col min="37" max="16384" width="9" style="54"/>
  </cols>
  <sheetData>
    <row r="1" spans="1:35" ht="17.25" customHeight="1">
      <c r="A1" s="46"/>
      <c r="B1" s="47"/>
      <c r="C1" s="48"/>
      <c r="D1" s="148" t="s">
        <v>32</v>
      </c>
      <c r="E1" s="148"/>
      <c r="F1" s="148"/>
      <c r="G1" s="148"/>
      <c r="H1" s="148"/>
      <c r="I1" s="148"/>
      <c r="J1" s="49"/>
      <c r="K1" s="49"/>
      <c r="L1" s="49"/>
      <c r="M1" s="49"/>
      <c r="N1" s="50"/>
      <c r="O1" s="51" t="s">
        <v>33</v>
      </c>
      <c r="P1" s="149">
        <v>1</v>
      </c>
      <c r="Q1" s="149"/>
      <c r="R1" s="52"/>
      <c r="S1" s="53"/>
      <c r="T1" s="47"/>
      <c r="U1" s="48"/>
      <c r="V1" s="148" t="s">
        <v>32</v>
      </c>
      <c r="W1" s="148"/>
      <c r="X1" s="148"/>
      <c r="Y1" s="148"/>
      <c r="Z1" s="148"/>
      <c r="AA1" s="148"/>
      <c r="AB1" s="49"/>
      <c r="AC1" s="49"/>
      <c r="AD1" s="49"/>
      <c r="AE1" s="49"/>
      <c r="AF1" s="50"/>
      <c r="AG1" s="51" t="s">
        <v>33</v>
      </c>
      <c r="AH1" s="149">
        <v>2</v>
      </c>
      <c r="AI1" s="149"/>
    </row>
    <row r="2" spans="1:35" ht="17.25" customHeight="1">
      <c r="B2" s="49"/>
      <c r="C2" s="49"/>
      <c r="D2" s="148"/>
      <c r="E2" s="148"/>
      <c r="F2" s="148"/>
      <c r="G2" s="148"/>
      <c r="H2" s="148"/>
      <c r="I2" s="148"/>
      <c r="J2" s="49"/>
      <c r="K2" s="49"/>
      <c r="L2" s="49"/>
      <c r="M2" s="49"/>
      <c r="N2" s="49"/>
      <c r="O2" s="49"/>
      <c r="P2" s="49"/>
      <c r="Q2" s="49"/>
      <c r="R2" s="49"/>
      <c r="S2" s="53"/>
      <c r="T2" s="49"/>
      <c r="U2" s="49"/>
      <c r="V2" s="148"/>
      <c r="W2" s="148"/>
      <c r="X2" s="148"/>
      <c r="Y2" s="148"/>
      <c r="Z2" s="148"/>
      <c r="AA2" s="148"/>
      <c r="AB2" s="49"/>
      <c r="AC2" s="49"/>
      <c r="AD2" s="49"/>
      <c r="AE2" s="49"/>
      <c r="AF2" s="49"/>
      <c r="AG2" s="49"/>
      <c r="AH2" s="49"/>
      <c r="AI2" s="49"/>
    </row>
    <row r="3" spans="1:35" ht="17.25" customHeight="1">
      <c r="B3" s="49"/>
      <c r="C3" s="49"/>
      <c r="D3" s="55"/>
      <c r="E3" s="55"/>
      <c r="F3" s="55"/>
      <c r="G3" s="55"/>
      <c r="H3" s="55"/>
      <c r="I3" s="55"/>
      <c r="J3" s="49"/>
      <c r="K3" s="49"/>
      <c r="L3" s="49"/>
      <c r="M3" s="49"/>
      <c r="N3" s="49"/>
      <c r="O3" s="49"/>
      <c r="P3" s="49"/>
      <c r="Q3" s="49"/>
      <c r="R3" s="49"/>
      <c r="S3" s="53"/>
      <c r="T3" s="49"/>
      <c r="U3" s="49"/>
      <c r="V3" s="55"/>
      <c r="W3" s="55"/>
      <c r="X3" s="55"/>
      <c r="Y3" s="55"/>
      <c r="Z3" s="55"/>
      <c r="AA3" s="55"/>
      <c r="AB3" s="49"/>
      <c r="AC3" s="49"/>
      <c r="AD3" s="49"/>
      <c r="AE3" s="49"/>
      <c r="AF3" s="49"/>
      <c r="AG3" s="49"/>
      <c r="AH3" s="49"/>
      <c r="AI3" s="49"/>
    </row>
    <row r="4" spans="1:35" ht="18" customHeight="1">
      <c r="B4" s="150" t="s">
        <v>34</v>
      </c>
      <c r="C4" s="150"/>
      <c r="D4" s="150"/>
      <c r="E4" s="150"/>
      <c r="F4" s="150"/>
      <c r="G4" s="150"/>
      <c r="H4" s="56"/>
      <c r="I4" s="57"/>
      <c r="J4" s="57"/>
      <c r="K4" s="57"/>
      <c r="L4" s="57"/>
      <c r="M4" s="57"/>
      <c r="N4" s="57"/>
      <c r="O4" s="57"/>
      <c r="P4" s="57"/>
      <c r="Q4" s="57"/>
      <c r="R4" s="57"/>
      <c r="S4" s="53"/>
      <c r="T4" s="150" t="s">
        <v>34</v>
      </c>
      <c r="U4" s="150"/>
      <c r="V4" s="150"/>
      <c r="W4" s="150"/>
      <c r="X4" s="150"/>
      <c r="Y4" s="150"/>
      <c r="Z4" s="56"/>
      <c r="AA4" s="57"/>
      <c r="AB4" s="57"/>
      <c r="AC4" s="57"/>
      <c r="AD4" s="57"/>
      <c r="AE4" s="57"/>
      <c r="AF4" s="57"/>
      <c r="AG4" s="57"/>
      <c r="AH4" s="57"/>
      <c r="AI4" s="57"/>
    </row>
    <row r="5" spans="1:35" ht="18" customHeight="1">
      <c r="B5" s="152"/>
      <c r="C5" s="152"/>
      <c r="D5" s="152"/>
      <c r="E5" s="152"/>
      <c r="F5" s="152"/>
      <c r="G5" s="152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3"/>
      <c r="T5" s="152"/>
      <c r="U5" s="152"/>
      <c r="V5" s="152"/>
      <c r="W5" s="152"/>
      <c r="X5" s="152"/>
      <c r="Y5" s="152"/>
      <c r="Z5" s="58"/>
      <c r="AA5" s="58"/>
      <c r="AB5" s="58"/>
      <c r="AC5" s="58"/>
      <c r="AD5" s="58"/>
      <c r="AE5" s="58"/>
      <c r="AF5" s="58"/>
      <c r="AG5" s="58"/>
      <c r="AH5" s="58"/>
      <c r="AI5" s="58"/>
    </row>
    <row r="6" spans="1:35" ht="17.25" customHeight="1">
      <c r="D6" s="153" t="s">
        <v>35</v>
      </c>
      <c r="E6" s="155">
        <f>+M9+M10</f>
        <v>100000</v>
      </c>
      <c r="F6" s="155"/>
      <c r="G6" s="155"/>
      <c r="H6" s="155"/>
      <c r="I6" s="155"/>
      <c r="J6" s="157" t="s">
        <v>36</v>
      </c>
      <c r="K6" s="157"/>
      <c r="S6" s="53"/>
      <c r="V6" s="153" t="s">
        <v>35</v>
      </c>
      <c r="W6" s="155">
        <f>+AE9+AE10</f>
        <v>111370</v>
      </c>
      <c r="X6" s="155"/>
      <c r="Y6" s="155"/>
      <c r="Z6" s="155"/>
      <c r="AA6" s="155"/>
      <c r="AB6" s="157" t="s">
        <v>36</v>
      </c>
      <c r="AC6" s="157"/>
    </row>
    <row r="7" spans="1:35" ht="17.25" customHeight="1">
      <c r="D7" s="154"/>
      <c r="E7" s="156"/>
      <c r="F7" s="156"/>
      <c r="G7" s="156"/>
      <c r="H7" s="156"/>
      <c r="I7" s="156"/>
      <c r="J7" s="158"/>
      <c r="K7" s="158"/>
      <c r="S7" s="53"/>
      <c r="V7" s="154"/>
      <c r="W7" s="156"/>
      <c r="X7" s="156"/>
      <c r="Y7" s="156"/>
      <c r="Z7" s="156"/>
      <c r="AA7" s="156"/>
      <c r="AB7" s="158"/>
      <c r="AC7" s="158"/>
    </row>
    <row r="8" spans="1:35" ht="17.25" customHeight="1">
      <c r="D8" s="59"/>
      <c r="F8" s="60"/>
      <c r="G8" s="61"/>
      <c r="I8" s="62"/>
      <c r="S8" s="53"/>
      <c r="V8" s="59"/>
      <c r="X8" s="60"/>
      <c r="Y8" s="61"/>
      <c r="AA8" s="62"/>
    </row>
    <row r="9" spans="1:35" ht="17.25" customHeight="1">
      <c r="B9" s="63" t="s">
        <v>37</v>
      </c>
      <c r="C9" s="64" t="s">
        <v>38</v>
      </c>
      <c r="D9" s="65"/>
      <c r="E9" s="65"/>
      <c r="F9" s="65"/>
      <c r="G9" s="65"/>
      <c r="H9" s="66" t="s">
        <v>39</v>
      </c>
      <c r="I9" s="66"/>
      <c r="J9" s="65"/>
      <c r="K9" s="65"/>
      <c r="L9" s="65"/>
      <c r="M9" s="159">
        <v>75000</v>
      </c>
      <c r="N9" s="159"/>
      <c r="O9" s="159"/>
      <c r="P9" s="159"/>
      <c r="Q9" s="67" t="s">
        <v>40</v>
      </c>
      <c r="S9" s="53"/>
      <c r="T9" s="63" t="s">
        <v>37</v>
      </c>
      <c r="U9" s="64" t="s">
        <v>38</v>
      </c>
      <c r="V9" s="65"/>
      <c r="W9" s="65"/>
      <c r="X9" s="65"/>
      <c r="Y9" s="65"/>
      <c r="Z9" s="66" t="s">
        <v>39</v>
      </c>
      <c r="AA9" s="66"/>
      <c r="AB9" s="65"/>
      <c r="AC9" s="65"/>
      <c r="AD9" s="65"/>
      <c r="AE9" s="159">
        <f>-13630+100000</f>
        <v>86370</v>
      </c>
      <c r="AF9" s="159"/>
      <c r="AG9" s="159"/>
      <c r="AH9" s="159"/>
      <c r="AI9" s="67" t="s">
        <v>40</v>
      </c>
    </row>
    <row r="10" spans="1:35" ht="17.25" customHeight="1">
      <c r="B10" s="68"/>
      <c r="C10" s="64" t="s">
        <v>41</v>
      </c>
      <c r="D10" s="68"/>
      <c r="E10" s="69"/>
      <c r="F10" s="70"/>
      <c r="G10" s="71"/>
      <c r="H10" s="72" t="s">
        <v>3</v>
      </c>
      <c r="I10" s="72"/>
      <c r="J10" s="73"/>
      <c r="K10" s="69"/>
      <c r="L10" s="69"/>
      <c r="M10" s="159">
        <v>25000</v>
      </c>
      <c r="N10" s="159"/>
      <c r="O10" s="159"/>
      <c r="P10" s="159"/>
      <c r="Q10" s="67"/>
      <c r="S10" s="53"/>
      <c r="T10" s="68"/>
      <c r="U10" s="64" t="s">
        <v>41</v>
      </c>
      <c r="V10" s="68"/>
      <c r="W10" s="69"/>
      <c r="X10" s="70"/>
      <c r="Y10" s="71"/>
      <c r="Z10" s="72" t="s">
        <v>3</v>
      </c>
      <c r="AA10" s="72"/>
      <c r="AB10" s="73"/>
      <c r="AC10" s="69"/>
      <c r="AD10" s="69"/>
      <c r="AE10" s="159">
        <v>25000</v>
      </c>
      <c r="AF10" s="159"/>
      <c r="AG10" s="159"/>
      <c r="AH10" s="159"/>
      <c r="AI10" s="67"/>
    </row>
    <row r="11" spans="1:35" ht="18" customHeight="1">
      <c r="B11" s="65"/>
      <c r="C11" s="64" t="s">
        <v>42</v>
      </c>
      <c r="D11" s="65"/>
      <c r="E11" s="65"/>
      <c r="F11" s="65"/>
      <c r="G11" s="65"/>
      <c r="H11" s="74" t="s">
        <v>43</v>
      </c>
      <c r="I11" s="74"/>
      <c r="J11" s="75"/>
      <c r="K11" s="75"/>
      <c r="L11" s="75"/>
      <c r="M11" s="151">
        <f>-INT((M9+M10)*10.21%)</f>
        <v>-10210</v>
      </c>
      <c r="N11" s="151"/>
      <c r="O11" s="151"/>
      <c r="P11" s="151"/>
      <c r="Q11" s="67"/>
      <c r="S11" s="53"/>
      <c r="T11" s="65"/>
      <c r="U11" s="64" t="s">
        <v>42</v>
      </c>
      <c r="V11" s="65"/>
      <c r="W11" s="65"/>
      <c r="X11" s="65"/>
      <c r="Y11" s="65"/>
      <c r="Z11" s="74" t="s">
        <v>43</v>
      </c>
      <c r="AA11" s="74"/>
      <c r="AB11" s="75"/>
      <c r="AC11" s="75"/>
      <c r="AD11" s="75"/>
      <c r="AE11" s="151">
        <f>-INT((AE9+AE10)*10.21%)</f>
        <v>-11370</v>
      </c>
      <c r="AF11" s="151"/>
      <c r="AG11" s="151"/>
      <c r="AH11" s="151"/>
      <c r="AI11" s="67"/>
    </row>
    <row r="12" spans="1:35" ht="18" customHeight="1">
      <c r="B12" s="65"/>
      <c r="C12" s="64"/>
      <c r="D12" s="65"/>
      <c r="E12" s="65"/>
      <c r="F12" s="65"/>
      <c r="G12" s="65"/>
      <c r="H12" s="72" t="s">
        <v>44</v>
      </c>
      <c r="I12" s="72"/>
      <c r="J12" s="65"/>
      <c r="K12" s="65"/>
      <c r="L12" s="65"/>
      <c r="M12" s="160">
        <f>SUM(M9:P11)</f>
        <v>89790</v>
      </c>
      <c r="N12" s="160"/>
      <c r="O12" s="160"/>
      <c r="P12" s="160"/>
      <c r="Q12" s="67" t="s">
        <v>40</v>
      </c>
      <c r="S12" s="53"/>
      <c r="T12" s="65"/>
      <c r="U12" s="64"/>
      <c r="V12" s="65"/>
      <c r="W12" s="65"/>
      <c r="X12" s="65"/>
      <c r="Y12" s="65"/>
      <c r="Z12" s="72" t="s">
        <v>44</v>
      </c>
      <c r="AA12" s="72"/>
      <c r="AB12" s="65"/>
      <c r="AC12" s="65"/>
      <c r="AD12" s="65"/>
      <c r="AE12" s="160">
        <f>SUM(AE9:AH11)</f>
        <v>100000</v>
      </c>
      <c r="AF12" s="160"/>
      <c r="AG12" s="160"/>
      <c r="AH12" s="160"/>
      <c r="AI12" s="67" t="s">
        <v>40</v>
      </c>
    </row>
    <row r="13" spans="1:35" ht="18" customHeight="1">
      <c r="B13" s="69"/>
      <c r="C13" s="69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76"/>
      <c r="S13" s="53"/>
      <c r="T13" s="69"/>
      <c r="U13" s="69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</row>
    <row r="14" spans="1:35" s="73" customFormat="1" ht="18" customHeight="1">
      <c r="B14" s="77"/>
      <c r="C14" s="77"/>
      <c r="D14" s="78"/>
      <c r="E14" s="79"/>
      <c r="F14" s="162" t="s">
        <v>45</v>
      </c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80"/>
      <c r="S14" s="81"/>
      <c r="T14" s="77"/>
      <c r="U14" s="77"/>
      <c r="V14" s="78"/>
      <c r="W14" s="79"/>
      <c r="X14" s="162" t="s">
        <v>45</v>
      </c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</row>
    <row r="15" spans="1:35" s="73" customFormat="1" ht="18" customHeight="1">
      <c r="B15" s="77"/>
      <c r="C15" s="77"/>
      <c r="D15" s="78"/>
      <c r="E15" s="79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80"/>
      <c r="S15" s="81"/>
      <c r="T15" s="77"/>
      <c r="U15" s="77"/>
      <c r="V15" s="78"/>
      <c r="W15" s="79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</row>
    <row r="16" spans="1:35" ht="17.25" customHeight="1">
      <c r="B16" s="69"/>
      <c r="C16" s="69"/>
      <c r="D16" s="82"/>
      <c r="E16" s="69"/>
      <c r="F16" s="70"/>
      <c r="G16" s="71"/>
      <c r="H16" s="163" t="s">
        <v>46</v>
      </c>
      <c r="I16" s="163"/>
      <c r="J16" s="163"/>
      <c r="K16" s="163"/>
      <c r="L16" s="163"/>
      <c r="M16" s="163"/>
      <c r="N16" s="163"/>
      <c r="O16" s="163"/>
      <c r="P16" s="163"/>
      <c r="Q16" s="163"/>
      <c r="S16" s="53"/>
      <c r="T16" s="69"/>
      <c r="U16" s="69"/>
      <c r="V16" s="82"/>
      <c r="W16" s="69"/>
      <c r="X16" s="70"/>
      <c r="Y16" s="71"/>
      <c r="Z16" s="164" t="s">
        <v>47</v>
      </c>
      <c r="AA16" s="164"/>
      <c r="AB16" s="164"/>
      <c r="AC16" s="164"/>
      <c r="AD16" s="164"/>
      <c r="AE16" s="164"/>
      <c r="AF16" s="164"/>
      <c r="AG16" s="164"/>
      <c r="AH16" s="164"/>
      <c r="AI16" s="164"/>
    </row>
    <row r="17" spans="1:36" ht="17.25" customHeight="1">
      <c r="B17" s="83" t="s">
        <v>48</v>
      </c>
      <c r="C17" s="84" t="s">
        <v>49</v>
      </c>
      <c r="D17" s="82"/>
      <c r="E17" s="69"/>
      <c r="F17" s="70"/>
      <c r="G17" s="71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S17" s="53"/>
      <c r="T17" s="83" t="s">
        <v>50</v>
      </c>
      <c r="U17" s="84" t="s">
        <v>49</v>
      </c>
      <c r="V17" s="82"/>
      <c r="W17" s="69"/>
      <c r="X17" s="70"/>
      <c r="Y17" s="71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</row>
    <row r="18" spans="1:36" ht="17.25" customHeight="1">
      <c r="B18" s="69"/>
      <c r="C18" s="69"/>
      <c r="D18" s="82"/>
      <c r="E18" s="69"/>
      <c r="F18" s="70"/>
      <c r="G18" s="71"/>
      <c r="H18" s="71"/>
      <c r="I18" s="71"/>
      <c r="J18" s="69"/>
      <c r="K18" s="69"/>
      <c r="L18" s="69"/>
      <c r="M18" s="69"/>
      <c r="S18" s="53"/>
      <c r="T18" s="69"/>
      <c r="U18" s="69"/>
      <c r="V18" s="82"/>
      <c r="W18" s="69"/>
      <c r="X18" s="70"/>
      <c r="Y18" s="71"/>
      <c r="Z18" s="71"/>
      <c r="AA18" s="71"/>
      <c r="AB18" s="69"/>
      <c r="AC18" s="69"/>
      <c r="AD18" s="69"/>
      <c r="AE18" s="69"/>
    </row>
    <row r="19" spans="1:36" ht="10.5" customHeight="1">
      <c r="A19" s="85"/>
      <c r="B19" s="85"/>
      <c r="C19" s="85"/>
      <c r="D19" s="86"/>
      <c r="E19" s="87"/>
      <c r="F19" s="86"/>
      <c r="G19" s="86"/>
      <c r="H19" s="86"/>
      <c r="I19" s="87"/>
      <c r="J19" s="85"/>
      <c r="K19" s="85"/>
      <c r="L19" s="85"/>
      <c r="M19" s="85"/>
      <c r="N19" s="85"/>
      <c r="O19" s="85"/>
      <c r="P19" s="85"/>
      <c r="Q19" s="85"/>
      <c r="R19" s="85"/>
      <c r="S19" s="88"/>
      <c r="T19" s="85"/>
      <c r="U19" s="85"/>
      <c r="V19" s="86"/>
      <c r="W19" s="87"/>
      <c r="X19" s="86"/>
      <c r="Y19" s="86"/>
      <c r="Z19" s="86"/>
      <c r="AA19" s="87"/>
      <c r="AB19" s="85"/>
      <c r="AC19" s="85"/>
      <c r="AD19" s="85"/>
      <c r="AE19" s="85"/>
      <c r="AF19" s="85"/>
      <c r="AG19" s="85"/>
      <c r="AH19" s="85"/>
      <c r="AI19" s="85"/>
      <c r="AJ19" s="85"/>
    </row>
    <row r="20" spans="1:36" ht="17.25" customHeight="1">
      <c r="B20" s="89"/>
      <c r="C20" s="89"/>
      <c r="D20" s="148" t="s">
        <v>51</v>
      </c>
      <c r="E20" s="148"/>
      <c r="F20" s="148"/>
      <c r="G20" s="148"/>
      <c r="H20" s="148"/>
      <c r="I20" s="148"/>
      <c r="J20" s="89"/>
      <c r="K20" s="89"/>
      <c r="L20" s="89"/>
      <c r="M20" s="89"/>
      <c r="N20" s="89"/>
      <c r="O20" s="89"/>
      <c r="P20" s="89"/>
      <c r="Q20" s="89"/>
      <c r="R20" s="52"/>
      <c r="S20" s="53"/>
      <c r="T20" s="89"/>
      <c r="U20" s="89"/>
      <c r="V20" s="148" t="s">
        <v>51</v>
      </c>
      <c r="W20" s="148"/>
      <c r="X20" s="148"/>
      <c r="Y20" s="148"/>
      <c r="Z20" s="148"/>
      <c r="AA20" s="148"/>
      <c r="AB20" s="89"/>
      <c r="AC20" s="89"/>
      <c r="AD20" s="89"/>
      <c r="AE20" s="89"/>
      <c r="AF20" s="89"/>
      <c r="AG20" s="89"/>
      <c r="AH20" s="89"/>
      <c r="AI20" s="89"/>
    </row>
    <row r="21" spans="1:36" ht="17.25" customHeight="1">
      <c r="B21" s="89"/>
      <c r="C21" s="89"/>
      <c r="D21" s="148"/>
      <c r="E21" s="148"/>
      <c r="F21" s="148"/>
      <c r="G21" s="148"/>
      <c r="H21" s="148"/>
      <c r="I21" s="148"/>
      <c r="J21" s="89"/>
      <c r="K21" s="89"/>
      <c r="L21" s="89"/>
      <c r="M21" s="89"/>
      <c r="N21" s="50"/>
      <c r="O21" s="51" t="s">
        <v>52</v>
      </c>
      <c r="P21" s="165">
        <f>+P1</f>
        <v>1</v>
      </c>
      <c r="Q21" s="165"/>
      <c r="R21" s="49"/>
      <c r="S21" s="53"/>
      <c r="T21" s="89"/>
      <c r="U21" s="89"/>
      <c r="V21" s="148"/>
      <c r="W21" s="148"/>
      <c r="X21" s="148"/>
      <c r="Y21" s="148"/>
      <c r="Z21" s="148"/>
      <c r="AA21" s="148"/>
      <c r="AB21" s="89"/>
      <c r="AC21" s="89"/>
      <c r="AD21" s="89"/>
      <c r="AE21" s="89"/>
      <c r="AF21" s="50"/>
      <c r="AG21" s="51" t="s">
        <v>33</v>
      </c>
      <c r="AH21" s="165">
        <f>+AH1</f>
        <v>2</v>
      </c>
      <c r="AI21" s="165"/>
    </row>
    <row r="22" spans="1:36" ht="17.25" customHeight="1">
      <c r="B22" s="89"/>
      <c r="C22" s="89"/>
      <c r="D22" s="55"/>
      <c r="E22" s="55"/>
      <c r="F22" s="55"/>
      <c r="G22" s="55"/>
      <c r="H22" s="55"/>
      <c r="I22" s="55"/>
      <c r="J22" s="89"/>
      <c r="K22" s="89"/>
      <c r="L22" s="89"/>
      <c r="M22" s="89"/>
      <c r="N22" s="89"/>
      <c r="O22" s="89"/>
      <c r="P22" s="89"/>
      <c r="Q22" s="89"/>
      <c r="R22" s="49"/>
      <c r="S22" s="53"/>
      <c r="T22" s="89"/>
      <c r="U22" s="89"/>
      <c r="V22" s="55"/>
      <c r="W22" s="55"/>
      <c r="X22" s="55"/>
      <c r="Y22" s="55"/>
      <c r="Z22" s="55"/>
      <c r="AA22" s="55"/>
      <c r="AB22" s="89"/>
      <c r="AC22" s="89"/>
      <c r="AD22" s="89"/>
      <c r="AE22" s="89"/>
      <c r="AF22" s="89"/>
      <c r="AG22" s="89"/>
      <c r="AH22" s="89"/>
      <c r="AI22" s="89"/>
    </row>
    <row r="23" spans="1:36" ht="16.2">
      <c r="B23" s="90" t="str">
        <f>+F14</f>
        <v>公益社団法人　電気化学会</v>
      </c>
      <c r="C23" s="90"/>
      <c r="D23" s="90"/>
      <c r="E23" s="91"/>
      <c r="F23" s="91"/>
      <c r="G23" s="91"/>
      <c r="H23" s="56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3"/>
      <c r="T23" s="90" t="str">
        <f>+X14</f>
        <v>公益社団法人　電気化学会</v>
      </c>
      <c r="U23" s="90"/>
      <c r="V23" s="90"/>
      <c r="W23" s="91"/>
      <c r="X23" s="91"/>
      <c r="Y23" s="91"/>
      <c r="Z23" s="56"/>
      <c r="AA23" s="57"/>
      <c r="AB23" s="57"/>
      <c r="AC23" s="57"/>
      <c r="AD23" s="57"/>
      <c r="AE23" s="57"/>
      <c r="AF23" s="57"/>
      <c r="AG23" s="57"/>
      <c r="AH23" s="57"/>
      <c r="AI23" s="57"/>
    </row>
    <row r="24" spans="1:36" ht="16.2">
      <c r="B24" s="167" t="str">
        <f>+H16</f>
        <v>関西支部</v>
      </c>
      <c r="C24" s="167"/>
      <c r="D24" s="167"/>
      <c r="E24" s="92"/>
      <c r="F24" s="92" t="s">
        <v>53</v>
      </c>
      <c r="G24" s="92"/>
      <c r="H24" s="56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3"/>
      <c r="T24" s="167" t="str">
        <f>+Z16</f>
        <v>ｸﾛﾓｼﾞｪﾆｯｸ研究技術懇談会</v>
      </c>
      <c r="U24" s="167"/>
      <c r="V24" s="167"/>
      <c r="W24" s="92"/>
      <c r="X24" s="92" t="s">
        <v>53</v>
      </c>
      <c r="Y24" s="92"/>
      <c r="Z24" s="56"/>
      <c r="AA24" s="57"/>
      <c r="AB24" s="57"/>
      <c r="AC24" s="57"/>
      <c r="AD24" s="57"/>
      <c r="AE24" s="57"/>
      <c r="AF24" s="57"/>
      <c r="AG24" s="57"/>
      <c r="AH24" s="57"/>
      <c r="AI24" s="57"/>
    </row>
    <row r="25" spans="1:36" ht="18" customHeight="1">
      <c r="B25" s="152"/>
      <c r="C25" s="152"/>
      <c r="D25" s="152"/>
      <c r="E25" s="152"/>
      <c r="F25" s="152"/>
      <c r="G25" s="152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3"/>
      <c r="T25" s="152"/>
      <c r="U25" s="152"/>
      <c r="V25" s="152"/>
      <c r="W25" s="152"/>
      <c r="X25" s="152"/>
      <c r="Y25" s="152"/>
      <c r="Z25" s="58"/>
      <c r="AA25" s="58"/>
      <c r="AB25" s="58"/>
      <c r="AC25" s="58"/>
      <c r="AD25" s="58"/>
      <c r="AE25" s="58"/>
      <c r="AF25" s="58"/>
      <c r="AG25" s="58"/>
      <c r="AH25" s="58"/>
      <c r="AI25" s="58"/>
    </row>
    <row r="26" spans="1:36" ht="17.25" customHeight="1">
      <c r="D26" s="153" t="s">
        <v>35</v>
      </c>
      <c r="E26" s="168">
        <f>+E6</f>
        <v>100000</v>
      </c>
      <c r="F26" s="168"/>
      <c r="G26" s="168"/>
      <c r="H26" s="168"/>
      <c r="I26" s="168"/>
      <c r="J26" s="157" t="s">
        <v>36</v>
      </c>
      <c r="K26" s="157"/>
      <c r="S26" s="53"/>
      <c r="V26" s="153" t="s">
        <v>35</v>
      </c>
      <c r="W26" s="168">
        <f>+W6</f>
        <v>111370</v>
      </c>
      <c r="X26" s="168"/>
      <c r="Y26" s="168"/>
      <c r="Z26" s="168"/>
      <c r="AA26" s="168"/>
      <c r="AB26" s="157" t="s">
        <v>36</v>
      </c>
      <c r="AC26" s="157"/>
    </row>
    <row r="27" spans="1:36" ht="17.25" customHeight="1">
      <c r="D27" s="154"/>
      <c r="E27" s="169"/>
      <c r="F27" s="169"/>
      <c r="G27" s="169"/>
      <c r="H27" s="169"/>
      <c r="I27" s="169"/>
      <c r="J27" s="158"/>
      <c r="K27" s="158"/>
      <c r="S27" s="53"/>
      <c r="V27" s="154"/>
      <c r="W27" s="169"/>
      <c r="X27" s="169"/>
      <c r="Y27" s="169"/>
      <c r="Z27" s="169"/>
      <c r="AA27" s="169"/>
      <c r="AB27" s="158"/>
      <c r="AC27" s="158"/>
    </row>
    <row r="28" spans="1:36" ht="17.25" customHeight="1">
      <c r="D28" s="59"/>
      <c r="F28" s="60"/>
      <c r="G28" s="61"/>
      <c r="I28" s="62"/>
      <c r="S28" s="53"/>
      <c r="V28" s="59"/>
      <c r="X28" s="60"/>
      <c r="Y28" s="61"/>
      <c r="AA28" s="62"/>
    </row>
    <row r="29" spans="1:36" ht="17.25" customHeight="1">
      <c r="B29" s="93" t="s">
        <v>37</v>
      </c>
      <c r="C29" s="94" t="str">
        <f>+C9</f>
        <v>平成28年5月10日実施</v>
      </c>
      <c r="D29" s="95"/>
      <c r="E29" s="95"/>
      <c r="F29" s="95"/>
      <c r="G29" s="95"/>
      <c r="H29" s="96" t="s">
        <v>39</v>
      </c>
      <c r="I29" s="95"/>
      <c r="J29" s="95"/>
      <c r="K29" s="95"/>
      <c r="L29" s="95"/>
      <c r="M29" s="170">
        <f>+M9</f>
        <v>75000</v>
      </c>
      <c r="N29" s="170"/>
      <c r="O29" s="170"/>
      <c r="P29" s="170"/>
      <c r="Q29" s="97" t="s">
        <v>54</v>
      </c>
      <c r="S29" s="53"/>
      <c r="T29" s="93" t="s">
        <v>37</v>
      </c>
      <c r="U29" s="94" t="str">
        <f>+U9</f>
        <v>平成28年5月10日実施</v>
      </c>
      <c r="V29" s="95"/>
      <c r="W29" s="95"/>
      <c r="X29" s="95"/>
      <c r="Y29" s="95"/>
      <c r="Z29" s="96" t="s">
        <v>39</v>
      </c>
      <c r="AA29" s="95"/>
      <c r="AB29" s="95"/>
      <c r="AC29" s="95"/>
      <c r="AD29" s="95"/>
      <c r="AE29" s="170">
        <f>+AE9</f>
        <v>86370</v>
      </c>
      <c r="AF29" s="170"/>
      <c r="AG29" s="170"/>
      <c r="AH29" s="170"/>
      <c r="AI29" s="97" t="s">
        <v>54</v>
      </c>
    </row>
    <row r="30" spans="1:36" ht="17.25" customHeight="1">
      <c r="B30" s="98"/>
      <c r="C30" s="94" t="str">
        <f>+C10</f>
        <v>電気化学会セミナー</v>
      </c>
      <c r="D30" s="82"/>
      <c r="E30" s="69"/>
      <c r="F30" s="70"/>
      <c r="G30" s="71"/>
      <c r="H30" s="99" t="s">
        <v>3</v>
      </c>
      <c r="I30" s="71"/>
      <c r="J30" s="69"/>
      <c r="K30" s="69"/>
      <c r="L30" s="69"/>
      <c r="M30" s="170">
        <f t="shared" ref="M30:M31" si="0">+M10</f>
        <v>25000</v>
      </c>
      <c r="N30" s="170"/>
      <c r="O30" s="170"/>
      <c r="P30" s="170"/>
      <c r="Q30" s="100"/>
      <c r="S30" s="53"/>
      <c r="T30" s="98"/>
      <c r="U30" s="94" t="str">
        <f>+U10</f>
        <v>電気化学会セミナー</v>
      </c>
      <c r="V30" s="82"/>
      <c r="W30" s="69"/>
      <c r="X30" s="70"/>
      <c r="Y30" s="71"/>
      <c r="Z30" s="99" t="s">
        <v>3</v>
      </c>
      <c r="AA30" s="71"/>
      <c r="AB30" s="69"/>
      <c r="AC30" s="69"/>
      <c r="AD30" s="69"/>
      <c r="AE30" s="170">
        <f t="shared" ref="AE30:AE31" si="1">+AE10</f>
        <v>25000</v>
      </c>
      <c r="AF30" s="170"/>
      <c r="AG30" s="170"/>
      <c r="AH30" s="170"/>
      <c r="AI30" s="100"/>
    </row>
    <row r="31" spans="1:36" ht="17.25" customHeight="1">
      <c r="B31" s="98"/>
      <c r="C31" s="94" t="str">
        <f>+C11</f>
        <v>基調講演</v>
      </c>
      <c r="D31" s="82"/>
      <c r="E31" s="69"/>
      <c r="F31" s="70"/>
      <c r="G31" s="71"/>
      <c r="H31" s="99" t="s">
        <v>43</v>
      </c>
      <c r="I31" s="71"/>
      <c r="J31" s="69"/>
      <c r="K31" s="69"/>
      <c r="L31" s="69"/>
      <c r="M31" s="166">
        <f t="shared" si="0"/>
        <v>-10210</v>
      </c>
      <c r="N31" s="166"/>
      <c r="O31" s="166"/>
      <c r="P31" s="166"/>
      <c r="Q31" s="100"/>
      <c r="S31" s="53"/>
      <c r="T31" s="98"/>
      <c r="U31" s="94" t="str">
        <f>+U11</f>
        <v>基調講演</v>
      </c>
      <c r="V31" s="82"/>
      <c r="W31" s="69"/>
      <c r="X31" s="70"/>
      <c r="Y31" s="71"/>
      <c r="Z31" s="99" t="s">
        <v>43</v>
      </c>
      <c r="AA31" s="71"/>
      <c r="AB31" s="69"/>
      <c r="AC31" s="69"/>
      <c r="AD31" s="69"/>
      <c r="AE31" s="166">
        <f t="shared" si="1"/>
        <v>-11370</v>
      </c>
      <c r="AF31" s="166"/>
      <c r="AG31" s="166"/>
      <c r="AH31" s="166"/>
      <c r="AI31" s="100"/>
    </row>
    <row r="32" spans="1:36" ht="17.25" customHeight="1">
      <c r="B32" s="98"/>
      <c r="C32" s="98"/>
      <c r="D32" s="82"/>
      <c r="E32" s="69"/>
      <c r="F32" s="70"/>
      <c r="G32" s="71"/>
      <c r="H32" s="101"/>
      <c r="I32" s="101"/>
      <c r="J32" s="102"/>
      <c r="K32" s="102"/>
      <c r="L32" s="102"/>
      <c r="M32" s="172">
        <f>SUM(M29:P31)</f>
        <v>89790</v>
      </c>
      <c r="N32" s="172"/>
      <c r="O32" s="172"/>
      <c r="P32" s="172"/>
      <c r="Q32" s="103" t="s">
        <v>40</v>
      </c>
      <c r="S32" s="53"/>
      <c r="T32" s="98"/>
      <c r="U32" s="98"/>
      <c r="V32" s="82"/>
      <c r="W32" s="69"/>
      <c r="X32" s="70"/>
      <c r="Y32" s="71"/>
      <c r="Z32" s="101"/>
      <c r="AA32" s="101"/>
      <c r="AB32" s="102"/>
      <c r="AC32" s="102"/>
      <c r="AD32" s="102"/>
      <c r="AE32" s="172">
        <f>SUM(AE29:AH31)</f>
        <v>100000</v>
      </c>
      <c r="AF32" s="172"/>
      <c r="AG32" s="172"/>
      <c r="AH32" s="172"/>
      <c r="AI32" s="103" t="s">
        <v>40</v>
      </c>
    </row>
    <row r="33" spans="2:35" s="104" customFormat="1" ht="25.5" customHeight="1">
      <c r="C33" s="105" t="s">
        <v>55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6"/>
      <c r="P33" s="106"/>
      <c r="Q33" s="107"/>
      <c r="S33" s="108"/>
      <c r="U33" s="105" t="s">
        <v>55</v>
      </c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6"/>
      <c r="AH33" s="106"/>
      <c r="AI33" s="107"/>
    </row>
    <row r="34" spans="2:35" ht="18" customHeight="1"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109"/>
      <c r="P34" s="109"/>
      <c r="Q34" s="110"/>
      <c r="S34" s="53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109"/>
      <c r="AH34" s="109"/>
      <c r="AI34" s="110"/>
    </row>
    <row r="35" spans="2:35" ht="18" customHeight="1">
      <c r="C35" s="95"/>
      <c r="D35" s="95" t="s">
        <v>56</v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109"/>
      <c r="P35" s="109"/>
      <c r="Q35" s="110"/>
      <c r="S35" s="53"/>
      <c r="U35" s="95"/>
      <c r="V35" s="95" t="s">
        <v>56</v>
      </c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109"/>
      <c r="AH35" s="109"/>
      <c r="AI35" s="110"/>
    </row>
    <row r="36" spans="2:35" ht="30" customHeight="1">
      <c r="B36" s="69"/>
      <c r="C36" s="111" t="s">
        <v>57</v>
      </c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76"/>
      <c r="S36" s="53"/>
      <c r="T36" s="69"/>
      <c r="U36" s="111" t="s">
        <v>57</v>
      </c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</row>
    <row r="37" spans="2:35" s="57" customFormat="1" ht="12" customHeight="1">
      <c r="B37" s="110"/>
      <c r="C37" s="112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76"/>
      <c r="S37" s="53"/>
      <c r="T37" s="110"/>
      <c r="U37" s="112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</row>
    <row r="38" spans="2:35" ht="18" customHeight="1">
      <c r="B38" s="69"/>
      <c r="C38" s="114"/>
      <c r="D38" s="113" t="s">
        <v>58</v>
      </c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76"/>
      <c r="S38" s="53"/>
      <c r="T38" s="69"/>
      <c r="U38" s="114"/>
      <c r="V38" s="113" t="s">
        <v>58</v>
      </c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</row>
    <row r="39" spans="2:35" ht="30" customHeight="1">
      <c r="B39" s="115"/>
      <c r="C39" s="116" t="s">
        <v>59</v>
      </c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17"/>
      <c r="S39" s="53"/>
      <c r="T39" s="115"/>
      <c r="U39" s="116" t="s">
        <v>59</v>
      </c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</row>
    <row r="40" spans="2:35" ht="9.75" customHeight="1">
      <c r="B40" s="69"/>
      <c r="C40" s="69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17"/>
      <c r="S40" s="53"/>
      <c r="T40" s="69"/>
      <c r="U40" s="69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</row>
    <row r="41" spans="2:35" ht="17.25" customHeight="1">
      <c r="B41" s="118" t="str">
        <f>+B17</f>
        <v>佐藤一郎</v>
      </c>
      <c r="C41" s="84" t="s">
        <v>49</v>
      </c>
      <c r="R41" s="117"/>
      <c r="S41" s="53"/>
      <c r="T41" s="118" t="str">
        <f>+T17</f>
        <v>小笠原純一郎</v>
      </c>
      <c r="U41" s="84" t="s">
        <v>49</v>
      </c>
    </row>
    <row r="42" spans="2:35" ht="17.25" customHeight="1"/>
    <row r="43" spans="2:35" ht="36" customHeight="1"/>
    <row r="44" spans="2:35" ht="17.25" customHeight="1"/>
    <row r="45" spans="2:35" ht="18" customHeight="1"/>
    <row r="46" spans="2:35" ht="17.25" customHeight="1"/>
    <row r="47" spans="2:35" ht="17.25" customHeight="1"/>
    <row r="48" spans="2:35" ht="17.25" customHeight="1"/>
    <row r="49" ht="17.25" customHeight="1"/>
    <row r="50" ht="17.25" customHeight="1"/>
    <row r="51" ht="17.25" customHeight="1"/>
    <row r="52" ht="30" customHeight="1"/>
    <row r="53" ht="17.25" customHeight="1"/>
    <row r="54" ht="30" customHeight="1"/>
    <row r="55" ht="17.25" customHeight="1"/>
    <row r="56" ht="17.25" customHeight="1"/>
    <row r="57" ht="17.25" customHeight="1"/>
    <row r="58" ht="17.25" customHeight="1"/>
    <row r="59" ht="36" customHeight="1"/>
    <row r="60" ht="17.25" customHeight="1"/>
    <row r="61" ht="18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30" customHeight="1"/>
    <row r="69" ht="17.25" customHeight="1"/>
    <row r="70" ht="30" customHeight="1"/>
    <row r="71" ht="17.25" customHeight="1"/>
    <row r="72" ht="17.25" customHeight="1"/>
    <row r="73" ht="17.25" customHeight="1"/>
    <row r="74" ht="17.25" customHeight="1"/>
    <row r="75" ht="36" customHeight="1"/>
    <row r="76" ht="17.25" customHeight="1"/>
    <row r="77" ht="18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30" customHeight="1"/>
    <row r="85" ht="17.25" customHeight="1"/>
    <row r="86" ht="30" customHeight="1"/>
    <row r="87" ht="17.25" customHeight="1"/>
    <row r="88" ht="17.25" customHeight="1"/>
  </sheetData>
  <mergeCells count="56">
    <mergeCell ref="D40:Q40"/>
    <mergeCell ref="V40:AI40"/>
    <mergeCell ref="M32:P32"/>
    <mergeCell ref="AE32:AH32"/>
    <mergeCell ref="D36:Q36"/>
    <mergeCell ref="V36:AI36"/>
    <mergeCell ref="D39:Q39"/>
    <mergeCell ref="V39:AI39"/>
    <mergeCell ref="M31:P31"/>
    <mergeCell ref="AE31:AH31"/>
    <mergeCell ref="B24:D24"/>
    <mergeCell ref="T24:V24"/>
    <mergeCell ref="B25:G25"/>
    <mergeCell ref="T25:Y25"/>
    <mergeCell ref="D26:D27"/>
    <mergeCell ref="E26:I27"/>
    <mergeCell ref="J26:K27"/>
    <mergeCell ref="V26:V27"/>
    <mergeCell ref="W26:AA27"/>
    <mergeCell ref="AB26:AC27"/>
    <mergeCell ref="M29:P29"/>
    <mergeCell ref="AE29:AH29"/>
    <mergeCell ref="M30:P30"/>
    <mergeCell ref="AE30:AH30"/>
    <mergeCell ref="H16:Q17"/>
    <mergeCell ref="Z16:AI17"/>
    <mergeCell ref="D20:I21"/>
    <mergeCell ref="V20:AA21"/>
    <mergeCell ref="P21:Q21"/>
    <mergeCell ref="AH21:AI21"/>
    <mergeCell ref="M12:P12"/>
    <mergeCell ref="AE12:AH12"/>
    <mergeCell ref="D13:Q13"/>
    <mergeCell ref="V13:AI13"/>
    <mergeCell ref="F14:Q15"/>
    <mergeCell ref="X14:AI15"/>
    <mergeCell ref="M11:P11"/>
    <mergeCell ref="AE11:AH11"/>
    <mergeCell ref="B5:G5"/>
    <mergeCell ref="T5:Y5"/>
    <mergeCell ref="D6:D7"/>
    <mergeCell ref="E6:I7"/>
    <mergeCell ref="J6:K7"/>
    <mergeCell ref="V6:V7"/>
    <mergeCell ref="W6:AA7"/>
    <mergeCell ref="AB6:AC7"/>
    <mergeCell ref="M9:P9"/>
    <mergeCell ref="AE9:AH9"/>
    <mergeCell ref="M10:P10"/>
    <mergeCell ref="AE10:AH10"/>
    <mergeCell ref="D1:I2"/>
    <mergeCell ref="P1:Q1"/>
    <mergeCell ref="V1:AA2"/>
    <mergeCell ref="AH1:AI1"/>
    <mergeCell ref="B4:G4"/>
    <mergeCell ref="T4:Y4"/>
  </mergeCells>
  <phoneticPr fontId="2"/>
  <dataValidations count="2">
    <dataValidation type="list" allowBlank="1" showInputMessage="1" showErrorMessage="1" sqref="H23:H24 Z23:Z24">
      <formula1>$H$23:$H$23</formula1>
    </dataValidation>
    <dataValidation type="list" allowBlank="1" showInputMessage="1" showErrorMessage="1" sqref="H4 Z4">
      <formula1>$H$4:$H$4</formula1>
    </dataValidation>
  </dataValidations>
  <pageMargins left="0.31496062992125984" right="0.31496062992125984" top="0.35433070866141736" bottom="0.15748031496062992" header="0" footer="0.11811023622047245"/>
  <pageSetup paperSize="9" scale="82" orientation="landscape" blackAndWhite="1" r:id="rId1"/>
  <rowBreaks count="1" manualBreakCount="1">
    <brk id="5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新様式（謝礼金+交通費）</vt:lpstr>
      <vt:lpstr>新様式 (人件費)</vt:lpstr>
      <vt:lpstr>領収書</vt:lpstr>
      <vt:lpstr>振込依頼書</vt:lpstr>
      <vt:lpstr>領収書 記載方法</vt:lpstr>
      <vt:lpstr>振込依頼書!Print_Area</vt:lpstr>
      <vt:lpstr>'新様式 (人件費)'!Print_Area</vt:lpstr>
      <vt:lpstr>'新様式（謝礼金+交通費）'!Print_Area</vt:lpstr>
      <vt:lpstr>領収書!Print_Area</vt:lpstr>
      <vt:lpstr>'領収書 記載方法'!Print_Area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竹田</dc:creator>
  <cp:lastModifiedBy>影山</cp:lastModifiedBy>
  <cp:lastPrinted>2017-08-25T02:34:16Z</cp:lastPrinted>
  <dcterms:created xsi:type="dcterms:W3CDTF">2017-05-11T02:05:28Z</dcterms:created>
  <dcterms:modified xsi:type="dcterms:W3CDTF">2017-10-30T05:03:18Z</dcterms:modified>
</cp:coreProperties>
</file>